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dra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E264" i="9"/>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s="1"/>
  <c r="E232" i="9"/>
  <c r="M231" i="9"/>
  <c r="L231" i="9"/>
  <c r="F231" i="9"/>
  <c r="B231" i="9" s="1"/>
  <c r="E231" i="9"/>
  <c r="M230" i="9"/>
  <c r="L230" i="9"/>
  <c r="F230" i="9" s="1"/>
  <c r="B230" i="9" s="1"/>
  <c r="E230" i="9"/>
  <c r="M229" i="9"/>
  <c r="F229" i="9" s="1"/>
  <c r="L229" i="9"/>
  <c r="E229" i="9"/>
  <c r="B229" i="9"/>
  <c r="M228" i="9"/>
  <c r="L228" i="9"/>
  <c r="F228" i="9" s="1"/>
  <c r="E228" i="9"/>
  <c r="B228" i="9" s="1"/>
  <c r="M227" i="9"/>
  <c r="L227" i="9"/>
  <c r="F227" i="9"/>
  <c r="B227" i="9" s="1"/>
  <c r="E227" i="9"/>
  <c r="M226" i="9"/>
  <c r="L226" i="9"/>
  <c r="F226" i="9" s="1"/>
  <c r="B226" i="9" s="1"/>
  <c r="E226" i="9"/>
  <c r="H225" i="9"/>
  <c r="G225" i="9"/>
  <c r="F225" i="9"/>
  <c r="M224" i="9"/>
  <c r="L224" i="9"/>
  <c r="E224" i="9"/>
  <c r="M223" i="9"/>
  <c r="L223" i="9"/>
  <c r="F223" i="9"/>
  <c r="B223" i="9" s="1"/>
  <c r="E223" i="9"/>
  <c r="M222" i="9"/>
  <c r="L222" i="9"/>
  <c r="E222" i="9"/>
  <c r="M221" i="9"/>
  <c r="L221" i="9"/>
  <c r="E221" i="9"/>
  <c r="M220" i="9"/>
  <c r="L220" i="9"/>
  <c r="F220" i="9"/>
  <c r="E220" i="9"/>
  <c r="M219" i="9"/>
  <c r="L219" i="9"/>
  <c r="F219" i="9"/>
  <c r="B219" i="9" s="1"/>
  <c r="E219" i="9"/>
  <c r="M218" i="9"/>
  <c r="L218" i="9"/>
  <c r="F218" i="9" s="1"/>
  <c r="B218" i="9" s="1"/>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E159" i="9"/>
  <c r="B159" i="9" s="1"/>
  <c r="H158" i="9"/>
  <c r="G158" i="9"/>
  <c r="F158" i="9"/>
  <c r="E158" i="9"/>
  <c r="H157" i="9"/>
  <c r="G157" i="9"/>
  <c r="E157" i="9" s="1"/>
  <c r="F157" i="9"/>
  <c r="H156" i="9"/>
  <c r="G156" i="9"/>
  <c r="E156" i="9" s="1"/>
  <c r="B156" i="9" s="1"/>
  <c r="F156" i="9"/>
  <c r="H155" i="9"/>
  <c r="G155" i="9"/>
  <c r="F155" i="9"/>
  <c r="E155" i="9"/>
  <c r="B155" i="9" s="1"/>
  <c r="H154" i="9"/>
  <c r="G154" i="9"/>
  <c r="F154" i="9"/>
  <c r="E154" i="9"/>
  <c r="H153" i="9"/>
  <c r="G153" i="9"/>
  <c r="E153" i="9" s="1"/>
  <c r="F153" i="9"/>
  <c r="H152" i="9"/>
  <c r="G152" i="9"/>
  <c r="E152" i="9" s="1"/>
  <c r="B152" i="9" s="1"/>
  <c r="F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F145" i="9"/>
  <c r="H144" i="9"/>
  <c r="G144" i="9"/>
  <c r="F144" i="9"/>
  <c r="H143" i="9"/>
  <c r="G143" i="9"/>
  <c r="F143" i="9"/>
  <c r="E143" i="9"/>
  <c r="B143" i="9" s="1"/>
  <c r="F142" i="9"/>
  <c r="H141" i="9"/>
  <c r="G141" i="9"/>
  <c r="E141" i="9" s="1"/>
  <c r="F141" i="9"/>
  <c r="H140" i="9"/>
  <c r="G140" i="9"/>
  <c r="E140" i="9" s="1"/>
  <c r="B140" i="9" s="1"/>
  <c r="F140" i="9"/>
  <c r="H139" i="9"/>
  <c r="E139" i="9" s="1"/>
  <c r="B139" i="9" s="1"/>
  <c r="G139" i="9"/>
  <c r="F139" i="9"/>
  <c r="H138" i="9"/>
  <c r="G138" i="9"/>
  <c r="F138" i="9"/>
  <c r="E138" i="9"/>
  <c r="H137" i="9"/>
  <c r="G137" i="9"/>
  <c r="E137" i="9" s="1"/>
  <c r="F137" i="9"/>
  <c r="H136" i="9"/>
  <c r="G136" i="9"/>
  <c r="E136" i="9" s="1"/>
  <c r="B136" i="9" s="1"/>
  <c r="F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B124" i="9" s="1"/>
  <c r="F124" i="9"/>
  <c r="H123" i="9"/>
  <c r="G123" i="9"/>
  <c r="F123" i="9"/>
  <c r="E123" i="9"/>
  <c r="B123" i="9" s="1"/>
  <c r="H122" i="9"/>
  <c r="G122" i="9"/>
  <c r="F122" i="9"/>
  <c r="E122" i="9"/>
  <c r="H121" i="9"/>
  <c r="G121" i="9"/>
  <c r="E121" i="9" s="1"/>
  <c r="F121" i="9"/>
  <c r="H120" i="9"/>
  <c r="G120" i="9"/>
  <c r="E120" i="9" s="1"/>
  <c r="B120" i="9" s="1"/>
  <c r="F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B108" i="9" s="1"/>
  <c r="F108" i="9"/>
  <c r="H107" i="9"/>
  <c r="G107" i="9"/>
  <c r="F107" i="9"/>
  <c r="E107" i="9"/>
  <c r="B107" i="9" s="1"/>
  <c r="H106" i="9"/>
  <c r="G106" i="9"/>
  <c r="F106" i="9"/>
  <c r="E106" i="9"/>
  <c r="H105" i="9"/>
  <c r="G105" i="9"/>
  <c r="E105" i="9" s="1"/>
  <c r="F105" i="9"/>
  <c r="H104" i="9"/>
  <c r="G104" i="9"/>
  <c r="E104" i="9" s="1"/>
  <c r="B104" i="9" s="1"/>
  <c r="F104" i="9"/>
  <c r="H103" i="9"/>
  <c r="G103" i="9"/>
  <c r="F103" i="9"/>
  <c r="E103" i="9"/>
  <c r="B103" i="9" s="1"/>
  <c r="H102" i="9"/>
  <c r="G102" i="9"/>
  <c r="F102" i="9"/>
  <c r="E102" i="9"/>
  <c r="H101" i="9"/>
  <c r="G101" i="9"/>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B92" i="9" s="1"/>
  <c r="F92" i="9"/>
  <c r="H91" i="9"/>
  <c r="G91" i="9"/>
  <c r="F91" i="9"/>
  <c r="E91" i="9"/>
  <c r="B91" i="9" s="1"/>
  <c r="H90" i="9"/>
  <c r="G90" i="9"/>
  <c r="F90" i="9"/>
  <c r="E90" i="9"/>
  <c r="H89" i="9"/>
  <c r="G89" i="9"/>
  <c r="E89" i="9" s="1"/>
  <c r="F89" i="9"/>
  <c r="H88" i="9"/>
  <c r="G88" i="9"/>
  <c r="E88" i="9" s="1"/>
  <c r="B88" i="9" s="1"/>
  <c r="F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F81" i="9"/>
  <c r="H80" i="9"/>
  <c r="G80" i="9"/>
  <c r="E80" i="9" s="1"/>
  <c r="F80" i="9"/>
  <c r="B80" i="9"/>
  <c r="H79" i="9"/>
  <c r="G79" i="9"/>
  <c r="F79" i="9"/>
  <c r="E79" i="9"/>
  <c r="B79" i="9" s="1"/>
  <c r="H78" i="9"/>
  <c r="G78" i="9"/>
  <c r="F78" i="9"/>
  <c r="E78" i="9"/>
  <c r="H77" i="9"/>
  <c r="G77" i="9"/>
  <c r="E77" i="9" s="1"/>
  <c r="F77" i="9"/>
  <c r="H76" i="9"/>
  <c r="G76" i="9"/>
  <c r="E76" i="9" s="1"/>
  <c r="B76" i="9" s="1"/>
  <c r="F76" i="9"/>
  <c r="H75" i="9"/>
  <c r="G75" i="9"/>
  <c r="F75" i="9"/>
  <c r="E75" i="9"/>
  <c r="B75" i="9" s="1"/>
  <c r="H74" i="9"/>
  <c r="G74" i="9"/>
  <c r="F74" i="9"/>
  <c r="E74" i="9"/>
  <c r="H73" i="9"/>
  <c r="G73" i="9"/>
  <c r="E73" i="9" s="1"/>
  <c r="F73" i="9"/>
  <c r="H72" i="9"/>
  <c r="G72" i="9"/>
  <c r="E72" i="9" s="1"/>
  <c r="B72" i="9" s="1"/>
  <c r="F72" i="9"/>
  <c r="H71" i="9"/>
  <c r="G71" i="9"/>
  <c r="F71" i="9"/>
  <c r="E71" i="9"/>
  <c r="B71" i="9" s="1"/>
  <c r="H70" i="9"/>
  <c r="G70" i="9"/>
  <c r="F70" i="9"/>
  <c r="E70" i="9"/>
  <c r="H69" i="9"/>
  <c r="G69" i="9"/>
  <c r="F69" i="9"/>
  <c r="H68" i="9"/>
  <c r="G68" i="9"/>
  <c r="E68" i="9" s="1"/>
  <c r="F68" i="9"/>
  <c r="B68" i="9"/>
  <c r="H67" i="9"/>
  <c r="G67" i="9"/>
  <c r="E67" i="9" s="1"/>
  <c r="B67" i="9" s="1"/>
  <c r="F67" i="9"/>
  <c r="H66" i="9"/>
  <c r="G66" i="9"/>
  <c r="F66" i="9"/>
  <c r="E66" i="9"/>
  <c r="H65" i="9"/>
  <c r="G65" i="9"/>
  <c r="E65" i="9" s="1"/>
  <c r="F65" i="9"/>
  <c r="H64" i="9"/>
  <c r="G64" i="9"/>
  <c r="E64" i="9" s="1"/>
  <c r="F64" i="9"/>
  <c r="B64" i="9"/>
  <c r="H63" i="9"/>
  <c r="G63" i="9"/>
  <c r="F63" i="9"/>
  <c r="E63" i="9"/>
  <c r="B63" i="9" s="1"/>
  <c r="H62" i="9"/>
  <c r="G62" i="9"/>
  <c r="F62" i="9"/>
  <c r="E62" i="9"/>
  <c r="H61" i="9"/>
  <c r="G61" i="9"/>
  <c r="E61" i="9" s="1"/>
  <c r="F61" i="9"/>
  <c r="H60" i="9"/>
  <c r="G60" i="9"/>
  <c r="E60" i="9" s="1"/>
  <c r="B60" i="9" s="1"/>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F53" i="9"/>
  <c r="H52" i="9"/>
  <c r="G52" i="9"/>
  <c r="E52" i="9" s="1"/>
  <c r="F52" i="9"/>
  <c r="B52" i="9"/>
  <c r="H51" i="9"/>
  <c r="G51" i="9"/>
  <c r="F51" i="9"/>
  <c r="E51" i="9"/>
  <c r="B51" i="9" s="1"/>
  <c r="H50" i="9"/>
  <c r="G50" i="9"/>
  <c r="F50" i="9"/>
  <c r="E50" i="9"/>
  <c r="H49" i="9"/>
  <c r="G49" i="9"/>
  <c r="E49" i="9" s="1"/>
  <c r="F49" i="9"/>
  <c r="H48" i="9"/>
  <c r="G48" i="9"/>
  <c r="E48" i="9" s="1"/>
  <c r="F48" i="9"/>
  <c r="B48" i="9"/>
  <c r="H47" i="9"/>
  <c r="G47" i="9"/>
  <c r="F47" i="9"/>
  <c r="E47" i="9"/>
  <c r="B47" i="9" s="1"/>
  <c r="H46" i="9"/>
  <c r="G46" i="9"/>
  <c r="E46" i="9" s="1"/>
  <c r="F46" i="9"/>
  <c r="H45" i="9"/>
  <c r="G45" i="9"/>
  <c r="F45" i="9"/>
  <c r="H44" i="9"/>
  <c r="G44" i="9"/>
  <c r="E44" i="9" s="1"/>
  <c r="B44" i="9" s="1"/>
  <c r="F44" i="9"/>
  <c r="H43" i="9"/>
  <c r="G43" i="9"/>
  <c r="F43" i="9"/>
  <c r="H42" i="9"/>
  <c r="G42" i="9"/>
  <c r="F42" i="9"/>
  <c r="E42" i="9"/>
  <c r="H41" i="9"/>
  <c r="G41" i="9"/>
  <c r="E41" i="9" s="1"/>
  <c r="F41" i="9"/>
  <c r="H40" i="9"/>
  <c r="G40" i="9"/>
  <c r="F40" i="9"/>
  <c r="H39" i="9"/>
  <c r="G39" i="9"/>
  <c r="F39" i="9"/>
  <c r="E39" i="9"/>
  <c r="B39" i="9" s="1"/>
  <c r="H38" i="9"/>
  <c r="G38" i="9"/>
  <c r="F38" i="9"/>
  <c r="E38" i="9"/>
  <c r="H37" i="9"/>
  <c r="G37" i="9"/>
  <c r="F37" i="9"/>
  <c r="E37" i="9"/>
  <c r="H36" i="9"/>
  <c r="E36" i="9" s="1"/>
  <c r="B36" i="9" s="1"/>
  <c r="G36" i="9"/>
  <c r="F36" i="9"/>
  <c r="H35" i="9"/>
  <c r="G35" i="9"/>
  <c r="E35" i="9" s="1"/>
  <c r="B35" i="9" s="1"/>
  <c r="F35" i="9"/>
  <c r="H34" i="9"/>
  <c r="G34" i="9"/>
  <c r="E34" i="9" s="1"/>
  <c r="F34" i="9"/>
  <c r="H33" i="9"/>
  <c r="G33" i="9"/>
  <c r="E33" i="9" s="1"/>
  <c r="B33" i="9" s="1"/>
  <c r="F33" i="9"/>
  <c r="H32" i="9"/>
  <c r="E32" i="9" s="1"/>
  <c r="B32" i="9" s="1"/>
  <c r="G32" i="9"/>
  <c r="F32" i="9"/>
  <c r="H31" i="9"/>
  <c r="G31" i="9"/>
  <c r="E31" i="9" s="1"/>
  <c r="B31" i="9" s="1"/>
  <c r="F31" i="9"/>
  <c r="H30" i="9"/>
  <c r="G30" i="9"/>
  <c r="E30" i="9" s="1"/>
  <c r="F30" i="9"/>
  <c r="H29" i="9"/>
  <c r="G29" i="9"/>
  <c r="E29" i="9" s="1"/>
  <c r="B29" i="9" s="1"/>
  <c r="F29" i="9"/>
  <c r="H28" i="9"/>
  <c r="E28" i="9" s="1"/>
  <c r="B28" i="9" s="1"/>
  <c r="G28" i="9"/>
  <c r="F28" i="9"/>
  <c r="H27" i="9"/>
  <c r="G27" i="9"/>
  <c r="E27" i="9" s="1"/>
  <c r="B27" i="9" s="1"/>
  <c r="F27" i="9"/>
  <c r="H26" i="9"/>
  <c r="G26" i="9"/>
  <c r="F26" i="9"/>
  <c r="H25" i="9"/>
  <c r="G25" i="9"/>
  <c r="F25" i="9"/>
  <c r="H24" i="9"/>
  <c r="G24" i="9"/>
  <c r="F24" i="9"/>
  <c r="H23" i="9"/>
  <c r="G23" i="9"/>
  <c r="E23" i="9" s="1"/>
  <c r="B23" i="9" s="1"/>
  <c r="F23" i="9"/>
  <c r="H22" i="9"/>
  <c r="G22" i="9"/>
  <c r="E22" i="9" s="1"/>
  <c r="F22" i="9"/>
  <c r="H21" i="9"/>
  <c r="G21" i="9"/>
  <c r="F21" i="9"/>
  <c r="F20" i="9"/>
  <c r="F4" i="9"/>
  <c r="O3" i="9"/>
  <c r="G274" i="9" s="1"/>
  <c r="E274" i="9" s="1"/>
  <c r="I3" i="9"/>
  <c r="H3" i="9"/>
  <c r="G3" i="9"/>
  <c r="D101" i="8"/>
  <c r="D95" i="8"/>
  <c r="C1570" i="1" s="1"/>
  <c r="H1570" i="1" s="1"/>
  <c r="D90" i="8"/>
  <c r="D85" i="8"/>
  <c r="D80" i="8"/>
  <c r="D75" i="8"/>
  <c r="D70" i="8"/>
  <c r="D65" i="8"/>
  <c r="D60" i="8"/>
  <c r="C1535" i="1" s="1"/>
  <c r="D55" i="8"/>
  <c r="D50" i="8"/>
  <c r="D44" i="8"/>
  <c r="D36" i="8"/>
  <c r="D26" i="8"/>
  <c r="D18" i="8"/>
  <c r="D8" i="8"/>
  <c r="E44" i="7"/>
  <c r="D44" i="7"/>
  <c r="E39" i="7"/>
  <c r="E38" i="7" s="1"/>
  <c r="I31" i="3" s="1"/>
  <c r="D39" i="7"/>
  <c r="D38" i="7" s="1"/>
  <c r="E30" i="7"/>
  <c r="D30" i="7"/>
  <c r="E23" i="7"/>
  <c r="D23" i="7"/>
  <c r="D22" i="7"/>
  <c r="H30" i="3" s="1"/>
  <c r="E14" i="7"/>
  <c r="D14" i="7"/>
  <c r="E7" i="7"/>
  <c r="D7" i="7"/>
  <c r="D6" i="7" s="1"/>
  <c r="D5" i="7" s="1"/>
  <c r="E6"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F117" i="6"/>
  <c r="F116" i="6"/>
  <c r="E115" i="6"/>
  <c r="D1409" i="1" s="1"/>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D1388" i="1" s="1"/>
  <c r="H1388" i="1" s="1"/>
  <c r="D94" i="6"/>
  <c r="F93" i="6"/>
  <c r="F92" i="6"/>
  <c r="F91" i="6"/>
  <c r="E90" i="6"/>
  <c r="D90" i="6"/>
  <c r="F90" i="6"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F43" i="6" s="1"/>
  <c r="D43" i="6"/>
  <c r="F42" i="6"/>
  <c r="F41" i="6"/>
  <c r="F40" i="6"/>
  <c r="E39" i="6"/>
  <c r="D39" i="6"/>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1219" i="1" s="1"/>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F79" i="5" s="1"/>
  <c r="F77" i="5"/>
  <c r="F76" i="5"/>
  <c r="F75" i="5"/>
  <c r="F74" i="5"/>
  <c r="F73" i="5"/>
  <c r="F72" i="5"/>
  <c r="F71" i="5"/>
  <c r="E70" i="5"/>
  <c r="E69" i="5" s="1"/>
  <c r="D70" i="5"/>
  <c r="C1048" i="1"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H1013" i="1" s="1"/>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2" i="9" s="1"/>
  <c r="D603" i="4"/>
  <c r="F602" i="4"/>
  <c r="F601" i="4"/>
  <c r="F600" i="4"/>
  <c r="F599" i="4"/>
  <c r="E599" i="4"/>
  <c r="D593" i="1" s="1"/>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95" i="4"/>
  <c r="F494" i="4"/>
  <c r="F493" i="4"/>
  <c r="F492" i="4"/>
  <c r="F491" i="4"/>
  <c r="E490" i="4"/>
  <c r="D490" i="4"/>
  <c r="C484" i="1" s="1"/>
  <c r="F489" i="4"/>
  <c r="F488" i="4"/>
  <c r="F487" i="4"/>
  <c r="F486" i="4"/>
  <c r="F485" i="4"/>
  <c r="E485" i="4"/>
  <c r="D485" i="4"/>
  <c r="E484" i="4"/>
  <c r="D478" i="1"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E421" i="4" s="1"/>
  <c r="D427" i="4"/>
  <c r="F426" i="4"/>
  <c r="F425" i="4"/>
  <c r="F424" i="4"/>
  <c r="F423" i="4"/>
  <c r="E422" i="4"/>
  <c r="D422" i="4"/>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1" i="1" s="1"/>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D264" i="4"/>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E224" i="4" s="1"/>
  <c r="D220" i="1" s="1"/>
  <c r="D240" i="4"/>
  <c r="F239" i="4"/>
  <c r="F238" i="4"/>
  <c r="F237" i="4"/>
  <c r="F236" i="4"/>
  <c r="E236" i="4"/>
  <c r="D236" i="4"/>
  <c r="F235" i="4"/>
  <c r="F234" i="4"/>
  <c r="F233" i="4"/>
  <c r="F232" i="4"/>
  <c r="E231" i="4"/>
  <c r="D231" i="4"/>
  <c r="F230" i="4"/>
  <c r="F229" i="4"/>
  <c r="F228" i="4"/>
  <c r="E228" i="4"/>
  <c r="D224" i="1" s="1"/>
  <c r="D228" i="4"/>
  <c r="F227" i="4"/>
  <c r="F226" i="4"/>
  <c r="F225" i="4"/>
  <c r="E225" i="4"/>
  <c r="D225" i="4"/>
  <c r="F223" i="4"/>
  <c r="F222" i="4"/>
  <c r="F221" i="4"/>
  <c r="F220" i="4"/>
  <c r="E219" i="4"/>
  <c r="D219" i="4"/>
  <c r="F219" i="4" s="1"/>
  <c r="F218" i="4"/>
  <c r="F217" i="4"/>
  <c r="F216" i="4"/>
  <c r="E216" i="4"/>
  <c r="D216" i="4"/>
  <c r="E215" i="4"/>
  <c r="D211" i="1" s="1"/>
  <c r="D215" i="4"/>
  <c r="F215" i="4" s="1"/>
  <c r="F214" i="4"/>
  <c r="F213" i="4"/>
  <c r="F212" i="4"/>
  <c r="F211" i="4"/>
  <c r="E210" i="4"/>
  <c r="D210" i="4"/>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D134" i="4"/>
  <c r="D133" i="4"/>
  <c r="F133" i="4" s="1"/>
  <c r="F132" i="4"/>
  <c r="F131" i="4"/>
  <c r="F130" i="4"/>
  <c r="F129" i="4"/>
  <c r="E128" i="4"/>
  <c r="D128" i="4"/>
  <c r="F128" i="4" s="1"/>
  <c r="F127" i="4"/>
  <c r="F126" i="4"/>
  <c r="E125" i="4"/>
  <c r="D125" i="4"/>
  <c r="F125" i="4" s="1"/>
  <c r="F123" i="4"/>
  <c r="F122" i="4"/>
  <c r="F121" i="4"/>
  <c r="E120" i="4"/>
  <c r="E106" i="4" s="1"/>
  <c r="D102"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E59" i="4"/>
  <c r="D55" i="1" s="1"/>
  <c r="D59" i="4"/>
  <c r="F58" i="4"/>
  <c r="F57" i="4"/>
  <c r="F56" i="4"/>
  <c r="F55" i="4"/>
  <c r="F54" i="4"/>
  <c r="E54" i="4"/>
  <c r="D54" i="4"/>
  <c r="F53" i="4"/>
  <c r="F52" i="4"/>
  <c r="E51" i="4"/>
  <c r="D51" i="4"/>
  <c r="F51" i="4" s="1"/>
  <c r="F49" i="4"/>
  <c r="F48" i="4"/>
  <c r="F47" i="4"/>
  <c r="F46" i="4"/>
  <c r="E45" i="4"/>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C1574" i="1"/>
  <c r="G1573" i="1"/>
  <c r="C1573" i="1"/>
  <c r="H1573" i="1" s="1"/>
  <c r="C1572" i="1"/>
  <c r="H1571" i="1"/>
  <c r="G1571" i="1"/>
  <c r="C1571" i="1"/>
  <c r="C1569" i="1"/>
  <c r="H1568" i="1"/>
  <c r="C1568" i="1"/>
  <c r="G1568" i="1" s="1"/>
  <c r="H1567" i="1"/>
  <c r="G1567" i="1"/>
  <c r="C1567" i="1"/>
  <c r="C1566" i="1"/>
  <c r="G1565" i="1"/>
  <c r="C1565" i="1"/>
  <c r="H1565" i="1" s="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G1545" i="1"/>
  <c r="C1545" i="1"/>
  <c r="H1544" i="1"/>
  <c r="G1544" i="1"/>
  <c r="C1544" i="1"/>
  <c r="C1543" i="1"/>
  <c r="C1542" i="1"/>
  <c r="H1542" i="1" s="1"/>
  <c r="G1541" i="1"/>
  <c r="C1541" i="1"/>
  <c r="H1541" i="1" s="1"/>
  <c r="C1540" i="1"/>
  <c r="H1540" i="1" s="1"/>
  <c r="C1539" i="1"/>
  <c r="C1538" i="1"/>
  <c r="H1538" i="1" s="1"/>
  <c r="H1537" i="1"/>
  <c r="G1537" i="1"/>
  <c r="C1537" i="1"/>
  <c r="C1536" i="1"/>
  <c r="G1536" i="1" s="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G1509" i="1"/>
  <c r="C1509" i="1"/>
  <c r="H1509" i="1" s="1"/>
  <c r="H1508" i="1"/>
  <c r="G1508" i="1"/>
  <c r="C1508" i="1"/>
  <c r="C1507" i="1"/>
  <c r="C1506" i="1"/>
  <c r="H1506" i="1" s="1"/>
  <c r="H1505" i="1"/>
  <c r="G1505" i="1"/>
  <c r="C1505" i="1"/>
  <c r="G1504" i="1"/>
  <c r="C1504" i="1"/>
  <c r="H1504" i="1" s="1"/>
  <c r="C1503" i="1"/>
  <c r="C1502" i="1"/>
  <c r="H1502" i="1" s="1"/>
  <c r="H1500" i="1"/>
  <c r="G1500" i="1"/>
  <c r="C1500" i="1"/>
  <c r="C1498" i="1"/>
  <c r="H1498" i="1" s="1"/>
  <c r="C1497" i="1"/>
  <c r="H1497" i="1" s="1"/>
  <c r="H1496" i="1"/>
  <c r="G1496" i="1"/>
  <c r="C1496" i="1"/>
  <c r="C1495" i="1"/>
  <c r="C1494" i="1"/>
  <c r="H1494" i="1" s="1"/>
  <c r="C1493" i="1"/>
  <c r="H1493" i="1" s="1"/>
  <c r="H1492" i="1"/>
  <c r="C1492" i="1"/>
  <c r="G1492" i="1" s="1"/>
  <c r="C1491" i="1"/>
  <c r="C1490" i="1"/>
  <c r="H1490" i="1" s="1"/>
  <c r="H1489" i="1"/>
  <c r="G1489" i="1"/>
  <c r="C1489" i="1"/>
  <c r="H1488" i="1"/>
  <c r="G1488" i="1"/>
  <c r="C1488" i="1"/>
  <c r="C1487" i="1"/>
  <c r="C1486" i="1"/>
  <c r="H1486" i="1" s="1"/>
  <c r="H1485" i="1"/>
  <c r="G1485" i="1"/>
  <c r="C1485" i="1"/>
  <c r="H1484" i="1"/>
  <c r="G1484" i="1"/>
  <c r="C1484" i="1"/>
  <c r="C1482" i="1"/>
  <c r="H1482" i="1" s="1"/>
  <c r="G1480" i="1"/>
  <c r="C1480" i="1"/>
  <c r="H1480" i="1" s="1"/>
  <c r="H1479" i="1"/>
  <c r="D1479" i="1"/>
  <c r="C1479" i="1"/>
  <c r="G1479" i="1" s="1"/>
  <c r="J1478" i="1"/>
  <c r="D1478" i="1"/>
  <c r="G1478" i="1" s="1"/>
  <c r="C1478" i="1"/>
  <c r="H1477" i="1"/>
  <c r="D1477" i="1"/>
  <c r="C1477" i="1"/>
  <c r="G1477" i="1" s="1"/>
  <c r="I1477" i="1" s="1"/>
  <c r="D1476" i="1"/>
  <c r="G1476" i="1" s="1"/>
  <c r="C1476" i="1"/>
  <c r="H1476" i="1" s="1"/>
  <c r="D1475" i="1"/>
  <c r="G1475" i="1" s="1"/>
  <c r="C1475" i="1"/>
  <c r="H1474" i="1"/>
  <c r="D1474" i="1"/>
  <c r="C1474" i="1"/>
  <c r="G1474" i="1" s="1"/>
  <c r="I1474" i="1" s="1"/>
  <c r="D1473" i="1"/>
  <c r="G1473" i="1" s="1"/>
  <c r="C1473" i="1"/>
  <c r="H1473" i="1" s="1"/>
  <c r="H1472" i="1"/>
  <c r="D1472" i="1"/>
  <c r="C1472" i="1"/>
  <c r="G1472" i="1" s="1"/>
  <c r="J1471" i="1"/>
  <c r="D1471" i="1"/>
  <c r="G1471" i="1" s="1"/>
  <c r="C1471" i="1"/>
  <c r="D1470" i="1"/>
  <c r="G1470" i="1" s="1"/>
  <c r="C1470" i="1"/>
  <c r="H1470" i="1" s="1"/>
  <c r="D1469" i="1"/>
  <c r="G1469" i="1" s="1"/>
  <c r="C1469" i="1"/>
  <c r="H1468" i="1"/>
  <c r="D1468" i="1"/>
  <c r="C1468" i="1"/>
  <c r="G1468" i="1" s="1"/>
  <c r="I1468" i="1" s="1"/>
  <c r="D1467" i="1"/>
  <c r="G1467" i="1" s="1"/>
  <c r="C1467" i="1"/>
  <c r="H1467" i="1" s="1"/>
  <c r="H1466" i="1"/>
  <c r="D1466" i="1"/>
  <c r="C1466" i="1"/>
  <c r="G1466" i="1" s="1"/>
  <c r="J1465" i="1"/>
  <c r="D1465" i="1"/>
  <c r="G1465" i="1" s="1"/>
  <c r="C1465" i="1"/>
  <c r="H1464" i="1"/>
  <c r="D1464" i="1"/>
  <c r="C1464" i="1"/>
  <c r="G1464" i="1" s="1"/>
  <c r="I1464" i="1" s="1"/>
  <c r="D1463" i="1"/>
  <c r="G1463" i="1" s="1"/>
  <c r="C1463" i="1"/>
  <c r="H1463" i="1" s="1"/>
  <c r="H1462" i="1"/>
  <c r="D1462" i="1"/>
  <c r="C1462" i="1"/>
  <c r="G1462" i="1" s="1"/>
  <c r="H1461" i="1"/>
  <c r="D1461" i="1"/>
  <c r="C1461" i="1"/>
  <c r="G1461" i="1" s="1"/>
  <c r="D1460" i="1"/>
  <c r="C1460" i="1"/>
  <c r="H1459" i="1"/>
  <c r="D1459" i="1"/>
  <c r="C1459" i="1"/>
  <c r="G1459" i="1" s="1"/>
  <c r="I1459" i="1" s="1"/>
  <c r="J1458" i="1"/>
  <c r="D1458" i="1"/>
  <c r="G1458" i="1" s="1"/>
  <c r="C1458" i="1"/>
  <c r="H1458" i="1" s="1"/>
  <c r="H1457" i="1"/>
  <c r="D1457" i="1"/>
  <c r="C1457" i="1"/>
  <c r="G1457" i="1" s="1"/>
  <c r="D1456" i="1"/>
  <c r="C1456" i="1"/>
  <c r="D1455" i="1"/>
  <c r="C1455" i="1"/>
  <c r="G1455" i="1" s="1"/>
  <c r="C1454" i="1"/>
  <c r="J1452" i="1"/>
  <c r="D1452" i="1"/>
  <c r="G1452" i="1" s="1"/>
  <c r="C1452" i="1"/>
  <c r="H1452" i="1" s="1"/>
  <c r="H1451" i="1"/>
  <c r="D1451" i="1"/>
  <c r="C1451" i="1"/>
  <c r="G1451" i="1" s="1"/>
  <c r="D1450" i="1"/>
  <c r="C1450" i="1"/>
  <c r="H1449" i="1"/>
  <c r="D1449" i="1"/>
  <c r="C1449" i="1"/>
  <c r="G1449" i="1" s="1"/>
  <c r="I1449" i="1" s="1"/>
  <c r="J1448" i="1"/>
  <c r="D1448" i="1"/>
  <c r="G1448" i="1" s="1"/>
  <c r="C1448" i="1"/>
  <c r="H1448" i="1" s="1"/>
  <c r="H1447" i="1"/>
  <c r="D1447" i="1"/>
  <c r="C1447" i="1"/>
  <c r="G1447" i="1" s="1"/>
  <c r="D1446" i="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D1432" i="1"/>
  <c r="C1432" i="1"/>
  <c r="H1431" i="1"/>
  <c r="G1431" i="1"/>
  <c r="D1431" i="1"/>
  <c r="C1431" i="1"/>
  <c r="H1430" i="1"/>
  <c r="G1430" i="1"/>
  <c r="D1430" i="1"/>
  <c r="C1430" i="1"/>
  <c r="D1429" i="1"/>
  <c r="C1429" i="1"/>
  <c r="H1428" i="1"/>
  <c r="G1428" i="1"/>
  <c r="D1428" i="1"/>
  <c r="C1428" i="1"/>
  <c r="H1427" i="1"/>
  <c r="G1427" i="1"/>
  <c r="D1427" i="1"/>
  <c r="C1427" i="1"/>
  <c r="H1426" i="1"/>
  <c r="G1426" i="1"/>
  <c r="D1426" i="1"/>
  <c r="C1426" i="1"/>
  <c r="H1425" i="1"/>
  <c r="G1425" i="1"/>
  <c r="D1425" i="1"/>
  <c r="C1425" i="1"/>
  <c r="D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G1415" i="1"/>
  <c r="D1415" i="1"/>
  <c r="H1415" i="1" s="1"/>
  <c r="C1415" i="1"/>
  <c r="H1414" i="1"/>
  <c r="G1414" i="1"/>
  <c r="D1414" i="1"/>
  <c r="C1414" i="1"/>
  <c r="H1413" i="1"/>
  <c r="G1413" i="1"/>
  <c r="D1413" i="1"/>
  <c r="C1413" i="1"/>
  <c r="H1412" i="1"/>
  <c r="G1412" i="1"/>
  <c r="D1412" i="1"/>
  <c r="C1412" i="1"/>
  <c r="D1411" i="1"/>
  <c r="H1411" i="1" s="1"/>
  <c r="C1411" i="1"/>
  <c r="D1410" i="1"/>
  <c r="C1410" i="1"/>
  <c r="H1410" i="1" s="1"/>
  <c r="C1409" i="1"/>
  <c r="D1407" i="1"/>
  <c r="C1407" i="1"/>
  <c r="H1406" i="1"/>
  <c r="G1406" i="1"/>
  <c r="D1406" i="1"/>
  <c r="C1406" i="1"/>
  <c r="H1405" i="1"/>
  <c r="G1405" i="1"/>
  <c r="D1405" i="1"/>
  <c r="C1405" i="1"/>
  <c r="H1404" i="1"/>
  <c r="G1404" i="1"/>
  <c r="D1404" i="1"/>
  <c r="C1404" i="1"/>
  <c r="H1403" i="1"/>
  <c r="G1403" i="1"/>
  <c r="D1403" i="1"/>
  <c r="C1403"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G1388" i="1"/>
  <c r="C1388" i="1"/>
  <c r="H1387" i="1"/>
  <c r="G1387" i="1"/>
  <c r="D1387" i="1"/>
  <c r="C1387" i="1"/>
  <c r="H1386" i="1"/>
  <c r="G1386" i="1"/>
  <c r="D1386" i="1"/>
  <c r="C1386" i="1"/>
  <c r="H1385" i="1"/>
  <c r="G1385" i="1"/>
  <c r="D1385" i="1"/>
  <c r="C1385" i="1"/>
  <c r="H1384" i="1"/>
  <c r="G1384" i="1"/>
  <c r="D1384" i="1"/>
  <c r="C1384" i="1"/>
  <c r="D1382" i="1"/>
  <c r="C1382" i="1"/>
  <c r="H1382" i="1" s="1"/>
  <c r="H1381" i="1"/>
  <c r="G1381" i="1"/>
  <c r="D1381" i="1"/>
  <c r="C1381" i="1"/>
  <c r="D1380" i="1"/>
  <c r="C1380" i="1"/>
  <c r="H1380" i="1" s="1"/>
  <c r="D1379" i="1"/>
  <c r="C1379" i="1"/>
  <c r="D1378" i="1"/>
  <c r="C1378" i="1"/>
  <c r="D1377" i="1"/>
  <c r="C1377" i="1"/>
  <c r="H1377" i="1" s="1"/>
  <c r="C1376" i="1"/>
  <c r="D1375" i="1"/>
  <c r="C1375" i="1"/>
  <c r="H1375" i="1" s="1"/>
  <c r="D1374" i="1"/>
  <c r="C1374" i="1"/>
  <c r="H1374" i="1" s="1"/>
  <c r="H1373" i="1"/>
  <c r="G1373" i="1"/>
  <c r="D1373" i="1"/>
  <c r="C1373" i="1"/>
  <c r="H1372" i="1"/>
  <c r="G1372" i="1"/>
  <c r="D1372" i="1"/>
  <c r="C1372" i="1"/>
  <c r="H1371" i="1"/>
  <c r="G1371" i="1"/>
  <c r="D1371" i="1"/>
  <c r="C1371" i="1"/>
  <c r="D1370" i="1"/>
  <c r="C1370" i="1"/>
  <c r="H1370" i="1" s="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D1349" i="1"/>
  <c r="C1349" i="1"/>
  <c r="H1349" i="1" s="1"/>
  <c r="D1348" i="1"/>
  <c r="C1348" i="1"/>
  <c r="H1348" i="1" s="1"/>
  <c r="H1347" i="1"/>
  <c r="G1347" i="1"/>
  <c r="D1347" i="1"/>
  <c r="C1347" i="1"/>
  <c r="H1346" i="1"/>
  <c r="G1346" i="1"/>
  <c r="D1346" i="1"/>
  <c r="C1346" i="1"/>
  <c r="H1345" i="1"/>
  <c r="G1345" i="1"/>
  <c r="D1345" i="1"/>
  <c r="C1345" i="1"/>
  <c r="H1344" i="1"/>
  <c r="G1344" i="1"/>
  <c r="D1344" i="1"/>
  <c r="C1344" i="1"/>
  <c r="H1343" i="1"/>
  <c r="G1343" i="1"/>
  <c r="D1343" i="1"/>
  <c r="C1343"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D1334" i="1"/>
  <c r="C1334" i="1"/>
  <c r="D1333" i="1"/>
  <c r="H1332" i="1"/>
  <c r="G1332" i="1"/>
  <c r="D1332" i="1"/>
  <c r="C1332" i="1"/>
  <c r="H1331" i="1"/>
  <c r="G1331" i="1"/>
  <c r="D1331" i="1"/>
  <c r="C1331" i="1"/>
  <c r="C1330" i="1"/>
  <c r="H1328" i="1"/>
  <c r="G1328" i="1"/>
  <c r="D1328" i="1"/>
  <c r="C1328" i="1"/>
  <c r="H1327" i="1"/>
  <c r="G1327" i="1"/>
  <c r="D1327" i="1"/>
  <c r="C1327" i="1"/>
  <c r="H1326" i="1"/>
  <c r="G1326" i="1"/>
  <c r="D1326" i="1"/>
  <c r="C1326" i="1"/>
  <c r="H1325" i="1"/>
  <c r="G1325" i="1"/>
  <c r="D1325" i="1"/>
  <c r="C1325" i="1"/>
  <c r="D1324" i="1"/>
  <c r="G1324" i="1" s="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D1310" i="1"/>
  <c r="G1310" i="1" s="1"/>
  <c r="C1310" i="1"/>
  <c r="H1309" i="1"/>
  <c r="G1309" i="1"/>
  <c r="D1309" i="1"/>
  <c r="C1309" i="1"/>
  <c r="H1308" i="1"/>
  <c r="G1308" i="1"/>
  <c r="D1308" i="1"/>
  <c r="C1308" i="1"/>
  <c r="D1307" i="1"/>
  <c r="H1306" i="1"/>
  <c r="G1306" i="1"/>
  <c r="D1306" i="1"/>
  <c r="C1306" i="1"/>
  <c r="H1305" i="1"/>
  <c r="G1305" i="1"/>
  <c r="D1305" i="1"/>
  <c r="C1305" i="1"/>
  <c r="H1304" i="1"/>
  <c r="G1304" i="1"/>
  <c r="D1304" i="1"/>
  <c r="C1304" i="1"/>
  <c r="H1303" i="1"/>
  <c r="G1303" i="1"/>
  <c r="D1303" i="1"/>
  <c r="C1303" i="1"/>
  <c r="H1302" i="1"/>
  <c r="G1302" i="1"/>
  <c r="D1302" i="1"/>
  <c r="C1302" i="1"/>
  <c r="D1301" i="1"/>
  <c r="G1301" i="1" s="1"/>
  <c r="C1301" i="1"/>
  <c r="H1301"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70" i="1" s="1"/>
  <c r="D1269" i="1"/>
  <c r="C1269" i="1"/>
  <c r="H1269" i="1" s="1"/>
  <c r="H1268" i="1"/>
  <c r="G1268" i="1"/>
  <c r="D1268" i="1"/>
  <c r="C1268" i="1"/>
  <c r="H1267" i="1"/>
  <c r="G1267" i="1"/>
  <c r="D1267" i="1"/>
  <c r="C1267" i="1"/>
  <c r="H1266" i="1"/>
  <c r="G1266" i="1"/>
  <c r="D1266" i="1"/>
  <c r="C1266" i="1"/>
  <c r="H1265" i="1"/>
  <c r="D1265" i="1"/>
  <c r="C1265" i="1"/>
  <c r="G1265" i="1" s="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D1242" i="1"/>
  <c r="G1242" i="1" s="1"/>
  <c r="C1242" i="1"/>
  <c r="H1241" i="1"/>
  <c r="G1241" i="1"/>
  <c r="D1241" i="1"/>
  <c r="C1241" i="1"/>
  <c r="D1240" i="1"/>
  <c r="C1240" i="1"/>
  <c r="H1240" i="1" s="1"/>
  <c r="H1239" i="1"/>
  <c r="G1239" i="1"/>
  <c r="D1239" i="1"/>
  <c r="C1239" i="1"/>
  <c r="H1238" i="1"/>
  <c r="G1238" i="1"/>
  <c r="D1238" i="1"/>
  <c r="C1238" i="1"/>
  <c r="D1237" i="1"/>
  <c r="G1237" i="1" s="1"/>
  <c r="C1237" i="1"/>
  <c r="C1236" i="1"/>
  <c r="H1234" i="1"/>
  <c r="G1234" i="1"/>
  <c r="D1234" i="1"/>
  <c r="C1234" i="1"/>
  <c r="D1233" i="1"/>
  <c r="C1233" i="1"/>
  <c r="H1233" i="1" s="1"/>
  <c r="D1232" i="1"/>
  <c r="C1232" i="1"/>
  <c r="H1231" i="1"/>
  <c r="G1231" i="1"/>
  <c r="D1231" i="1"/>
  <c r="C1231" i="1"/>
  <c r="H1230" i="1"/>
  <c r="G1230" i="1"/>
  <c r="D1230" i="1"/>
  <c r="C1230" i="1"/>
  <c r="D1229" i="1"/>
  <c r="C1229" i="1"/>
  <c r="H1228" i="1"/>
  <c r="G1228" i="1"/>
  <c r="D1228" i="1"/>
  <c r="C1228" i="1"/>
  <c r="D1227" i="1"/>
  <c r="C1227" i="1"/>
  <c r="D1226" i="1"/>
  <c r="C1226" i="1"/>
  <c r="H1226" i="1" s="1"/>
  <c r="H1225" i="1"/>
  <c r="G1225" i="1"/>
  <c r="D1225" i="1"/>
  <c r="C1225" i="1"/>
  <c r="D1224" i="1"/>
  <c r="G1224" i="1" s="1"/>
  <c r="C1224" i="1"/>
  <c r="H1221" i="1"/>
  <c r="G1221" i="1"/>
  <c r="D1221" i="1"/>
  <c r="C1221" i="1"/>
  <c r="D1220" i="1"/>
  <c r="C1220" i="1"/>
  <c r="C1219" i="1"/>
  <c r="D1218" i="1"/>
  <c r="C1218"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D1196" i="1"/>
  <c r="C1196" i="1"/>
  <c r="H1196" i="1" s="1"/>
  <c r="D1195" i="1"/>
  <c r="C1195" i="1"/>
  <c r="H1195" i="1" s="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D1187" i="1"/>
  <c r="C1187" i="1"/>
  <c r="H1186" i="1"/>
  <c r="G1186" i="1"/>
  <c r="D1186" i="1"/>
  <c r="C1186"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D1155" i="1"/>
  <c r="C1155"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G1144" i="1"/>
  <c r="D1144" i="1"/>
  <c r="C1144" i="1"/>
  <c r="H1144" i="1" s="1"/>
  <c r="H1143" i="1"/>
  <c r="G1143" i="1"/>
  <c r="D1143" i="1"/>
  <c r="C1143" i="1"/>
  <c r="D1141" i="1"/>
  <c r="C1141" i="1"/>
  <c r="D1140" i="1"/>
  <c r="H1140" i="1" s="1"/>
  <c r="C1140" i="1"/>
  <c r="H1139" i="1"/>
  <c r="G1139" i="1"/>
  <c r="D1139" i="1"/>
  <c r="C1139" i="1"/>
  <c r="H1138" i="1"/>
  <c r="G1138" i="1"/>
  <c r="D1138" i="1"/>
  <c r="C1138" i="1"/>
  <c r="D1137" i="1"/>
  <c r="H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D1116" i="1"/>
  <c r="H1116" i="1" s="1"/>
  <c r="C1116" i="1"/>
  <c r="H1115" i="1"/>
  <c r="G1115" i="1"/>
  <c r="D1115" i="1"/>
  <c r="C1115" i="1"/>
  <c r="H1114" i="1"/>
  <c r="G1114" i="1"/>
  <c r="D1114" i="1"/>
  <c r="C1114"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5" i="1"/>
  <c r="G1055" i="1"/>
  <c r="D1055" i="1"/>
  <c r="C1055"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G1035" i="1"/>
  <c r="D1035" i="1"/>
  <c r="C1035" i="1"/>
  <c r="H1035" i="1" s="1"/>
  <c r="D1034" i="1"/>
  <c r="G1034" i="1" s="1"/>
  <c r="C1034" i="1"/>
  <c r="G1033" i="1"/>
  <c r="D1033" i="1"/>
  <c r="C1033" i="1"/>
  <c r="D1032" i="1"/>
  <c r="H1032" i="1" s="1"/>
  <c r="C1032" i="1"/>
  <c r="H1031" i="1"/>
  <c r="G1031" i="1"/>
  <c r="D1031" i="1"/>
  <c r="C1031" i="1"/>
  <c r="D1030" i="1"/>
  <c r="G1029" i="1"/>
  <c r="D1029" i="1"/>
  <c r="H1029" i="1" s="1"/>
  <c r="C1029" i="1"/>
  <c r="H1028" i="1"/>
  <c r="D1028" i="1"/>
  <c r="C1028" i="1"/>
  <c r="G1028" i="1" s="1"/>
  <c r="H1027" i="1"/>
  <c r="G1027" i="1"/>
  <c r="D1027" i="1"/>
  <c r="C1027" i="1"/>
  <c r="H1026" i="1"/>
  <c r="G1026" i="1"/>
  <c r="D1026" i="1"/>
  <c r="C1026" i="1"/>
  <c r="D1025" i="1"/>
  <c r="H1025" i="1" s="1"/>
  <c r="C1025" i="1"/>
  <c r="G1025" i="1" s="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G1013" i="1"/>
  <c r="C1013" i="1"/>
  <c r="D1012" i="1"/>
  <c r="G1012" i="1" s="1"/>
  <c r="C1012" i="1"/>
  <c r="H1012" i="1" s="1"/>
  <c r="H1011" i="1"/>
  <c r="G1011" i="1"/>
  <c r="D1011" i="1"/>
  <c r="C1011" i="1"/>
  <c r="H1010" i="1"/>
  <c r="G1010" i="1"/>
  <c r="D1010" i="1"/>
  <c r="C1010" i="1"/>
  <c r="H1009" i="1"/>
  <c r="G1009" i="1"/>
  <c r="D1009" i="1"/>
  <c r="C1009" i="1"/>
  <c r="D1008" i="1"/>
  <c r="H1008" i="1" s="1"/>
  <c r="C1008" i="1"/>
  <c r="D1007" i="1"/>
  <c r="G1006" i="1"/>
  <c r="D1006" i="1"/>
  <c r="C1006" i="1"/>
  <c r="H1005" i="1"/>
  <c r="G1005" i="1"/>
  <c r="D1005" i="1"/>
  <c r="C1005" i="1"/>
  <c r="G1004" i="1"/>
  <c r="D1004" i="1"/>
  <c r="C1004" i="1"/>
  <c r="H1003" i="1"/>
  <c r="G1003" i="1"/>
  <c r="D1003" i="1"/>
  <c r="C1003" i="1"/>
  <c r="H1002" i="1"/>
  <c r="G1002" i="1"/>
  <c r="D1002" i="1"/>
  <c r="C1002" i="1"/>
  <c r="H1001" i="1"/>
  <c r="G1001" i="1"/>
  <c r="D1001" i="1"/>
  <c r="C1001" i="1"/>
  <c r="H1000" i="1"/>
  <c r="G1000" i="1"/>
  <c r="D1000" i="1"/>
  <c r="C1000" i="1"/>
  <c r="D999" i="1"/>
  <c r="G999" i="1" s="1"/>
  <c r="C999" i="1"/>
  <c r="D998" i="1"/>
  <c r="G998" i="1" s="1"/>
  <c r="C998" i="1"/>
  <c r="D996" i="1"/>
  <c r="H996" i="1" s="1"/>
  <c r="C996" i="1"/>
  <c r="D995" i="1"/>
  <c r="G995" i="1" s="1"/>
  <c r="C995" i="1"/>
  <c r="D994" i="1"/>
  <c r="G994" i="1" s="1"/>
  <c r="C994" i="1"/>
  <c r="H994" i="1" s="1"/>
  <c r="G993" i="1"/>
  <c r="D993" i="1"/>
  <c r="C993" i="1"/>
  <c r="D992" i="1"/>
  <c r="G992" i="1" s="1"/>
  <c r="C992" i="1"/>
  <c r="C991" i="1"/>
  <c r="G989" i="1"/>
  <c r="D989" i="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G961" i="1"/>
  <c r="D961" i="1"/>
  <c r="C961" i="1"/>
  <c r="H961" i="1" s="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G822" i="1"/>
  <c r="D822" i="1"/>
  <c r="H822" i="1" s="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D715" i="1"/>
  <c r="H715" i="1" s="1"/>
  <c r="C715" i="1"/>
  <c r="G715" i="1" s="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H659" i="1" s="1"/>
  <c r="D658" i="1"/>
  <c r="C658" i="1"/>
  <c r="H657" i="1"/>
  <c r="G657" i="1"/>
  <c r="D657" i="1"/>
  <c r="C657" i="1"/>
  <c r="H656" i="1"/>
  <c r="G656" i="1"/>
  <c r="D656" i="1"/>
  <c r="C656" i="1"/>
  <c r="D655" i="1"/>
  <c r="C655" i="1"/>
  <c r="H655" i="1" s="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G646" i="1"/>
  <c r="D646" i="1"/>
  <c r="H646" i="1" s="1"/>
  <c r="C646" i="1"/>
  <c r="D644" i="1"/>
  <c r="C644" i="1"/>
  <c r="H644" i="1" s="1"/>
  <c r="D643" i="1"/>
  <c r="C643" i="1"/>
  <c r="D642" i="1"/>
  <c r="C642" i="1"/>
  <c r="H641" i="1"/>
  <c r="G641" i="1"/>
  <c r="D641" i="1"/>
  <c r="C641" i="1"/>
  <c r="H632" i="1"/>
  <c r="G632"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C612" i="1"/>
  <c r="H612" i="1" s="1"/>
  <c r="D611" i="1"/>
  <c r="C611" i="1"/>
  <c r="H611" i="1" s="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G601" i="1"/>
  <c r="D601" i="1"/>
  <c r="C601" i="1"/>
  <c r="H601" i="1" s="1"/>
  <c r="H600" i="1"/>
  <c r="G600" i="1"/>
  <c r="D600" i="1"/>
  <c r="C600" i="1"/>
  <c r="D599" i="1"/>
  <c r="H598" i="1"/>
  <c r="G598" i="1"/>
  <c r="D598" i="1"/>
  <c r="C598" i="1"/>
  <c r="H597" i="1"/>
  <c r="G597" i="1"/>
  <c r="D597" i="1"/>
  <c r="C597" i="1"/>
  <c r="H596" i="1"/>
  <c r="G596" i="1"/>
  <c r="D596" i="1"/>
  <c r="C596" i="1"/>
  <c r="H595" i="1"/>
  <c r="G595" i="1"/>
  <c r="D595" i="1"/>
  <c r="C595" i="1"/>
  <c r="G594" i="1"/>
  <c r="D594" i="1"/>
  <c r="H594" i="1" s="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8" i="1"/>
  <c r="G488" i="1"/>
  <c r="D488" i="1"/>
  <c r="C488" i="1"/>
  <c r="H487" i="1"/>
  <c r="G487" i="1"/>
  <c r="D487" i="1"/>
  <c r="C487" i="1"/>
  <c r="H486" i="1"/>
  <c r="G486" i="1"/>
  <c r="D486" i="1"/>
  <c r="C486" i="1"/>
  <c r="G485" i="1"/>
  <c r="D485" i="1"/>
  <c r="H485" i="1" s="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06" i="1"/>
  <c r="G406" i="1"/>
  <c r="D406" i="1"/>
  <c r="C406"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G374" i="1"/>
  <c r="D374" i="1"/>
  <c r="C374" i="1"/>
  <c r="H374" i="1" s="1"/>
  <c r="D373" i="1"/>
  <c r="H372" i="1"/>
  <c r="G372" i="1"/>
  <c r="D372" i="1"/>
  <c r="C372" i="1"/>
  <c r="G371" i="1"/>
  <c r="D371" i="1"/>
  <c r="C371" i="1"/>
  <c r="H371" i="1" s="1"/>
  <c r="H370" i="1"/>
  <c r="G370" i="1"/>
  <c r="D370" i="1"/>
  <c r="C370" i="1"/>
  <c r="H369" i="1"/>
  <c r="G369" i="1"/>
  <c r="D369" i="1"/>
  <c r="C369" i="1"/>
  <c r="H368" i="1"/>
  <c r="G368" i="1"/>
  <c r="D368" i="1"/>
  <c r="C368" i="1"/>
  <c r="G367" i="1"/>
  <c r="D367" i="1"/>
  <c r="H367" i="1" s="1"/>
  <c r="C367" i="1"/>
  <c r="H366" i="1"/>
  <c r="G366" i="1"/>
  <c r="D366" i="1"/>
  <c r="C366" i="1"/>
  <c r="D365" i="1"/>
  <c r="G365" i="1" s="1"/>
  <c r="C365" i="1"/>
  <c r="D364" i="1"/>
  <c r="D363" i="1"/>
  <c r="H363" i="1" s="1"/>
  <c r="C363" i="1"/>
  <c r="D362" i="1"/>
  <c r="H362" i="1" s="1"/>
  <c r="C362" i="1"/>
  <c r="D361" i="1"/>
  <c r="C361" i="1"/>
  <c r="H360" i="1"/>
  <c r="G360" i="1"/>
  <c r="D360" i="1"/>
  <c r="C360" i="1"/>
  <c r="D357" i="1"/>
  <c r="C357" i="1"/>
  <c r="H357" i="1" s="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D348" i="1"/>
  <c r="H348" i="1" s="1"/>
  <c r="C348" i="1"/>
  <c r="D347" i="1"/>
  <c r="H347" i="1" s="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G322" i="1"/>
  <c r="D322" i="1"/>
  <c r="C322" i="1"/>
  <c r="H322" i="1" s="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C308" i="1"/>
  <c r="G308" i="1" s="1"/>
  <c r="H307" i="1"/>
  <c r="D307" i="1"/>
  <c r="C307" i="1"/>
  <c r="G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H270" i="1" s="1"/>
  <c r="C270" i="1"/>
  <c r="D269" i="1"/>
  <c r="H269" i="1" s="1"/>
  <c r="C269" i="1"/>
  <c r="H268" i="1"/>
  <c r="G268" i="1"/>
  <c r="D268" i="1"/>
  <c r="C268" i="1"/>
  <c r="H267" i="1"/>
  <c r="G267" i="1"/>
  <c r="D267" i="1"/>
  <c r="C267" i="1"/>
  <c r="H266" i="1"/>
  <c r="G266" i="1"/>
  <c r="D266" i="1"/>
  <c r="C266" i="1"/>
  <c r="D265" i="1"/>
  <c r="G265" i="1" s="1"/>
  <c r="C265" i="1"/>
  <c r="H265" i="1" s="1"/>
  <c r="H263" i="1"/>
  <c r="G263" i="1"/>
  <c r="D263" i="1"/>
  <c r="C263" i="1"/>
  <c r="H262" i="1"/>
  <c r="G262" i="1"/>
  <c r="D262" i="1"/>
  <c r="C262" i="1"/>
  <c r="D261" i="1"/>
  <c r="H261" i="1" s="1"/>
  <c r="C261" i="1"/>
  <c r="D260" i="1"/>
  <c r="H260" i="1" s="1"/>
  <c r="C260" i="1"/>
  <c r="H258" i="1"/>
  <c r="G258" i="1"/>
  <c r="D258" i="1"/>
  <c r="C258" i="1"/>
  <c r="H257" i="1"/>
  <c r="G257" i="1"/>
  <c r="D257" i="1"/>
  <c r="C257"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C238" i="1"/>
  <c r="G238" i="1" s="1"/>
  <c r="D237" i="1"/>
  <c r="H237" i="1" s="1"/>
  <c r="C237"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D210" i="1"/>
  <c r="C210" i="1"/>
  <c r="H210" i="1" s="1"/>
  <c r="H209" i="1"/>
  <c r="G209" i="1"/>
  <c r="D209" i="1"/>
  <c r="C209" i="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D201" i="1"/>
  <c r="G201" i="1" s="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H189" i="1"/>
  <c r="G189" i="1"/>
  <c r="D189" i="1"/>
  <c r="C189" i="1"/>
  <c r="D188" i="1"/>
  <c r="C188" i="1"/>
  <c r="D187" i="1"/>
  <c r="C187" i="1"/>
  <c r="D186" i="1"/>
  <c r="H186" i="1" s="1"/>
  <c r="C186" i="1"/>
  <c r="D185" i="1"/>
  <c r="C185" i="1"/>
  <c r="D184" i="1"/>
  <c r="H183" i="1"/>
  <c r="G183" i="1"/>
  <c r="D183" i="1"/>
  <c r="C183" i="1"/>
  <c r="H182" i="1"/>
  <c r="G182" i="1"/>
  <c r="D182" i="1"/>
  <c r="C182" i="1"/>
  <c r="H181" i="1"/>
  <c r="G181" i="1"/>
  <c r="D181" i="1"/>
  <c r="C181" i="1"/>
  <c r="D180" i="1"/>
  <c r="C180" i="1"/>
  <c r="H179" i="1"/>
  <c r="G179" i="1"/>
  <c r="D179" i="1"/>
  <c r="C179" i="1"/>
  <c r="H178" i="1"/>
  <c r="D178" i="1"/>
  <c r="G178" i="1" s="1"/>
  <c r="C178" i="1"/>
  <c r="G177" i="1"/>
  <c r="D177" i="1"/>
  <c r="H177" i="1" s="1"/>
  <c r="C177" i="1"/>
  <c r="D176" i="1"/>
  <c r="G176" i="1" s="1"/>
  <c r="C176" i="1"/>
  <c r="D175" i="1"/>
  <c r="C175" i="1"/>
  <c r="D174" i="1"/>
  <c r="G174" i="1" s="1"/>
  <c r="C174" i="1"/>
  <c r="D173" i="1"/>
  <c r="H172" i="1"/>
  <c r="G172" i="1"/>
  <c r="D172" i="1"/>
  <c r="C172" i="1"/>
  <c r="H171" i="1"/>
  <c r="G171" i="1"/>
  <c r="D171" i="1"/>
  <c r="C171" i="1"/>
  <c r="D170" i="1"/>
  <c r="G170" i="1" s="1"/>
  <c r="C170" i="1"/>
  <c r="D169" i="1"/>
  <c r="G169" i="1" s="1"/>
  <c r="C169" i="1"/>
  <c r="D168" i="1"/>
  <c r="G168" i="1" s="1"/>
  <c r="C168" i="1"/>
  <c r="D167" i="1"/>
  <c r="G167" i="1" s="1"/>
  <c r="C167" i="1"/>
  <c r="G166" i="1"/>
  <c r="D166" i="1"/>
  <c r="C166" i="1"/>
  <c r="D165" i="1"/>
  <c r="H164" i="1"/>
  <c r="G164" i="1"/>
  <c r="D164" i="1"/>
  <c r="C164" i="1"/>
  <c r="H163" i="1"/>
  <c r="D163" i="1"/>
  <c r="C163" i="1"/>
  <c r="G162" i="1"/>
  <c r="D162" i="1"/>
  <c r="H162" i="1" s="1"/>
  <c r="C162" i="1"/>
  <c r="D161" i="1"/>
  <c r="H161" i="1" s="1"/>
  <c r="C161" i="1"/>
  <c r="D160" i="1"/>
  <c r="H158" i="1"/>
  <c r="G158" i="1"/>
  <c r="D158" i="1"/>
  <c r="C158" i="1"/>
  <c r="D157" i="1"/>
  <c r="C157" i="1"/>
  <c r="H157" i="1" s="1"/>
  <c r="H156" i="1"/>
  <c r="G156" i="1"/>
  <c r="D156" i="1"/>
  <c r="C156" i="1"/>
  <c r="D155" i="1"/>
  <c r="D154" i="1"/>
  <c r="C154" i="1"/>
  <c r="H154" i="1" s="1"/>
  <c r="D153" i="1"/>
  <c r="C153" i="1"/>
  <c r="H153" i="1" s="1"/>
  <c r="G152" i="1"/>
  <c r="D152" i="1"/>
  <c r="C152" i="1"/>
  <c r="H152" i="1" s="1"/>
  <c r="G151" i="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H134" i="1"/>
  <c r="G134" i="1"/>
  <c r="D134" i="1"/>
  <c r="C134" i="1"/>
  <c r="H133" i="1"/>
  <c r="G133" i="1"/>
  <c r="D133" i="1"/>
  <c r="C133" i="1"/>
  <c r="H132" i="1"/>
  <c r="G132" i="1"/>
  <c r="D132" i="1"/>
  <c r="C132" i="1"/>
  <c r="H131" i="1"/>
  <c r="G131" i="1"/>
  <c r="D131" i="1"/>
  <c r="C131" i="1"/>
  <c r="C130" i="1"/>
  <c r="C129" i="1"/>
  <c r="H128" i="1"/>
  <c r="D128" i="1"/>
  <c r="C128" i="1"/>
  <c r="G128" i="1" s="1"/>
  <c r="D127" i="1"/>
  <c r="C127" i="1"/>
  <c r="G127" i="1" s="1"/>
  <c r="D126" i="1"/>
  <c r="C126" i="1"/>
  <c r="G126" i="1" s="1"/>
  <c r="H125" i="1"/>
  <c r="D125" i="1"/>
  <c r="C125" i="1"/>
  <c r="G125" i="1" s="1"/>
  <c r="H124" i="1"/>
  <c r="D124" i="1"/>
  <c r="C124" i="1"/>
  <c r="G124" i="1" s="1"/>
  <c r="D123" i="1"/>
  <c r="C123" i="1"/>
  <c r="D122" i="1"/>
  <c r="C122" i="1"/>
  <c r="G122" i="1" s="1"/>
  <c r="C121" i="1"/>
  <c r="H119" i="1"/>
  <c r="G119" i="1"/>
  <c r="D119" i="1"/>
  <c r="C119" i="1"/>
  <c r="D118" i="1"/>
  <c r="H118" i="1" s="1"/>
  <c r="C118" i="1"/>
  <c r="D117" i="1"/>
  <c r="C117" i="1"/>
  <c r="H115" i="1"/>
  <c r="G115" i="1"/>
  <c r="D115" i="1"/>
  <c r="C115" i="1"/>
  <c r="H114" i="1"/>
  <c r="G114" i="1"/>
  <c r="D114" i="1"/>
  <c r="C114" i="1"/>
  <c r="H113" i="1"/>
  <c r="G113" i="1"/>
  <c r="D113" i="1"/>
  <c r="C113" i="1"/>
  <c r="H112" i="1"/>
  <c r="G112" i="1"/>
  <c r="D112" i="1"/>
  <c r="C112" i="1"/>
  <c r="D111" i="1"/>
  <c r="C111" i="1"/>
  <c r="D110" i="1"/>
  <c r="C110" i="1"/>
  <c r="H109" i="1"/>
  <c r="G109" i="1"/>
  <c r="D109" i="1"/>
  <c r="C109" i="1"/>
  <c r="D108" i="1"/>
  <c r="C108" i="1"/>
  <c r="H107" i="1"/>
  <c r="G107" i="1"/>
  <c r="D107" i="1"/>
  <c r="C107" i="1"/>
  <c r="D106" i="1"/>
  <c r="C106" i="1"/>
  <c r="H105" i="1"/>
  <c r="G105" i="1"/>
  <c r="D105" i="1"/>
  <c r="C105" i="1"/>
  <c r="H104" i="1"/>
  <c r="G104" i="1"/>
  <c r="D104" i="1"/>
  <c r="C104" i="1"/>
  <c r="D103" i="1"/>
  <c r="C103" i="1"/>
  <c r="G101" i="1"/>
  <c r="D101" i="1"/>
  <c r="C101" i="1"/>
  <c r="H101" i="1" s="1"/>
  <c r="D100" i="1"/>
  <c r="C100" i="1"/>
  <c r="H100" i="1" s="1"/>
  <c r="D99" i="1"/>
  <c r="C99" i="1"/>
  <c r="H99" i="1" s="1"/>
  <c r="G98" i="1"/>
  <c r="D98" i="1"/>
  <c r="C98" i="1"/>
  <c r="H98" i="1" s="1"/>
  <c r="G97" i="1"/>
  <c r="D97" i="1"/>
  <c r="C97" i="1"/>
  <c r="H97" i="1" s="1"/>
  <c r="D96" i="1"/>
  <c r="C96" i="1"/>
  <c r="H96" i="1" s="1"/>
  <c r="D95" i="1"/>
  <c r="C95" i="1"/>
  <c r="H95" i="1" s="1"/>
  <c r="G94" i="1"/>
  <c r="D94" i="1"/>
  <c r="C94" i="1"/>
  <c r="H94" i="1" s="1"/>
  <c r="G93" i="1"/>
  <c r="D93" i="1"/>
  <c r="C93" i="1"/>
  <c r="H93" i="1" s="1"/>
  <c r="D92" i="1"/>
  <c r="C92" i="1"/>
  <c r="H92" i="1" s="1"/>
  <c r="D91" i="1"/>
  <c r="C91" i="1"/>
  <c r="H91" i="1" s="1"/>
  <c r="G90" i="1"/>
  <c r="D90" i="1"/>
  <c r="C90" i="1"/>
  <c r="H90" i="1" s="1"/>
  <c r="D89" i="1"/>
  <c r="G89" i="1" s="1"/>
  <c r="C89" i="1"/>
  <c r="H89" i="1" s="1"/>
  <c r="D88" i="1"/>
  <c r="C88" i="1"/>
  <c r="C87" i="1"/>
  <c r="G86" i="1"/>
  <c r="D86" i="1"/>
  <c r="C86" i="1"/>
  <c r="H86" i="1" s="1"/>
  <c r="G85" i="1"/>
  <c r="D85" i="1"/>
  <c r="C85" i="1"/>
  <c r="H85" i="1" s="1"/>
  <c r="D84" i="1"/>
  <c r="C84" i="1"/>
  <c r="H84" i="1" s="1"/>
  <c r="D83" i="1"/>
  <c r="C83" i="1"/>
  <c r="H83" i="1" s="1"/>
  <c r="D82" i="1"/>
  <c r="C82" i="1"/>
  <c r="G81" i="1"/>
  <c r="D81" i="1"/>
  <c r="C81" i="1"/>
  <c r="H81" i="1" s="1"/>
  <c r="D80" i="1"/>
  <c r="C80" i="1"/>
  <c r="H80" i="1" s="1"/>
  <c r="D79" i="1"/>
  <c r="G77" i="1"/>
  <c r="D77" i="1"/>
  <c r="C77" i="1"/>
  <c r="H77" i="1" s="1"/>
  <c r="D76" i="1"/>
  <c r="C76" i="1"/>
  <c r="H76" i="1" s="1"/>
  <c r="D75" i="1"/>
  <c r="C75" i="1"/>
  <c r="H75" i="1" s="1"/>
  <c r="G74" i="1"/>
  <c r="D74" i="1"/>
  <c r="C74" i="1"/>
  <c r="H74" i="1" s="1"/>
  <c r="C73" i="1"/>
  <c r="D72" i="1"/>
  <c r="C72" i="1"/>
  <c r="G72" i="1" s="1"/>
  <c r="H71" i="1"/>
  <c r="D71" i="1"/>
  <c r="C71" i="1"/>
  <c r="G71" i="1" s="1"/>
  <c r="H70" i="1"/>
  <c r="D70" i="1"/>
  <c r="C70" i="1"/>
  <c r="G70" i="1" s="1"/>
  <c r="D69" i="1"/>
  <c r="C69" i="1"/>
  <c r="G69" i="1" s="1"/>
  <c r="D68" i="1"/>
  <c r="C68" i="1"/>
  <c r="G68" i="1" s="1"/>
  <c r="H67" i="1"/>
  <c r="D67" i="1"/>
  <c r="C67" i="1"/>
  <c r="G67" i="1" s="1"/>
  <c r="H66" i="1"/>
  <c r="D66" i="1"/>
  <c r="C66" i="1"/>
  <c r="G66" i="1" s="1"/>
  <c r="D65" i="1"/>
  <c r="C65" i="1"/>
  <c r="G65" i="1" s="1"/>
  <c r="D64" i="1"/>
  <c r="C64" i="1"/>
  <c r="G64" i="1" s="1"/>
  <c r="H63" i="1"/>
  <c r="D63" i="1"/>
  <c r="C63" i="1"/>
  <c r="G63" i="1" s="1"/>
  <c r="H62" i="1"/>
  <c r="D62" i="1"/>
  <c r="C62" i="1"/>
  <c r="G62" i="1" s="1"/>
  <c r="D61" i="1"/>
  <c r="C61" i="1"/>
  <c r="G61" i="1" s="1"/>
  <c r="D60" i="1"/>
  <c r="C60" i="1"/>
  <c r="H59" i="1"/>
  <c r="D59" i="1"/>
  <c r="C59" i="1"/>
  <c r="G59" i="1" s="1"/>
  <c r="D58" i="1"/>
  <c r="H58" i="1" s="1"/>
  <c r="C58" i="1"/>
  <c r="D57" i="1"/>
  <c r="C57" i="1"/>
  <c r="G57" i="1" s="1"/>
  <c r="D56" i="1"/>
  <c r="C56" i="1"/>
  <c r="H54" i="1"/>
  <c r="D54" i="1"/>
  <c r="C54" i="1"/>
  <c r="G54" i="1" s="1"/>
  <c r="D53" i="1"/>
  <c r="C53" i="1"/>
  <c r="G53" i="1" s="1"/>
  <c r="D52" i="1"/>
  <c r="C52" i="1"/>
  <c r="G52" i="1" s="1"/>
  <c r="H51" i="1"/>
  <c r="D51" i="1"/>
  <c r="C51" i="1"/>
  <c r="G51" i="1" s="1"/>
  <c r="H50" i="1"/>
  <c r="D50" i="1"/>
  <c r="C50" i="1"/>
  <c r="G50" i="1" s="1"/>
  <c r="D49" i="1"/>
  <c r="C49" i="1"/>
  <c r="G49" i="1" s="1"/>
  <c r="D48" i="1"/>
  <c r="C48" i="1"/>
  <c r="G48" i="1" s="1"/>
  <c r="D47" i="1"/>
  <c r="D45" i="1"/>
  <c r="C45" i="1"/>
  <c r="H45" i="1" s="1"/>
  <c r="D44" i="1"/>
  <c r="C44" i="1"/>
  <c r="H44" i="1" s="1"/>
  <c r="D43" i="1"/>
  <c r="C43" i="1"/>
  <c r="H43" i="1" s="1"/>
  <c r="D42" i="1"/>
  <c r="C42" i="1"/>
  <c r="H42" i="1" s="1"/>
  <c r="C41" i="1"/>
  <c r="G39" i="1"/>
  <c r="D39" i="1"/>
  <c r="C39" i="1"/>
  <c r="H39" i="1" s="1"/>
  <c r="D38" i="1"/>
  <c r="C38" i="1"/>
  <c r="H38" i="1" s="1"/>
  <c r="D37" i="1"/>
  <c r="C37" i="1"/>
  <c r="H37" i="1" s="1"/>
  <c r="G36" i="1"/>
  <c r="D36" i="1"/>
  <c r="C36" i="1"/>
  <c r="H36" i="1" s="1"/>
  <c r="G35" i="1"/>
  <c r="D35" i="1"/>
  <c r="C35" i="1"/>
  <c r="H35" i="1" s="1"/>
  <c r="D34" i="1"/>
  <c r="C34" i="1"/>
  <c r="H34" i="1" s="1"/>
  <c r="D33" i="1"/>
  <c r="C33" i="1"/>
  <c r="H33" i="1" s="1"/>
  <c r="G32" i="1"/>
  <c r="D32" i="1"/>
  <c r="C32" i="1"/>
  <c r="H32" i="1" s="1"/>
  <c r="G31" i="1"/>
  <c r="D31" i="1"/>
  <c r="C31" i="1"/>
  <c r="H31" i="1" s="1"/>
  <c r="D30" i="1"/>
  <c r="C30" i="1"/>
  <c r="H30" i="1" s="1"/>
  <c r="D29" i="1"/>
  <c r="C29" i="1"/>
  <c r="H29" i="1" s="1"/>
  <c r="G28" i="1"/>
  <c r="D28" i="1"/>
  <c r="C28" i="1"/>
  <c r="H28" i="1" s="1"/>
  <c r="D27" i="1"/>
  <c r="G27" i="1" s="1"/>
  <c r="C27" i="1"/>
  <c r="H27" i="1" s="1"/>
  <c r="D26" i="1"/>
  <c r="C26" i="1"/>
  <c r="H26" i="1" s="1"/>
  <c r="D25" i="1"/>
  <c r="C25" i="1"/>
  <c r="H25" i="1" s="1"/>
  <c r="G24" i="1"/>
  <c r="D24" i="1"/>
  <c r="C24" i="1"/>
  <c r="G23" i="1"/>
  <c r="D23" i="1"/>
  <c r="C23" i="1"/>
  <c r="H23" i="1" s="1"/>
  <c r="D22" i="1"/>
  <c r="C22" i="1"/>
  <c r="H22" i="1" s="1"/>
  <c r="D21" i="1"/>
  <c r="C21" i="1"/>
  <c r="H21" i="1" s="1"/>
  <c r="G20" i="1"/>
  <c r="D20" i="1"/>
  <c r="C20" i="1"/>
  <c r="H20" i="1" s="1"/>
  <c r="D18" i="1"/>
  <c r="C18" i="1"/>
  <c r="G18" i="1" s="1"/>
  <c r="H17" i="1"/>
  <c r="D17" i="1"/>
  <c r="C17" i="1"/>
  <c r="G17" i="1" s="1"/>
  <c r="H16" i="1"/>
  <c r="D16" i="1"/>
  <c r="C16" i="1"/>
  <c r="G16" i="1" s="1"/>
  <c r="D15" i="1"/>
  <c r="C15" i="1"/>
  <c r="G15" i="1" s="1"/>
  <c r="D14" i="1"/>
  <c r="C14" i="1"/>
  <c r="G14" i="1" s="1"/>
  <c r="H13" i="1"/>
  <c r="D13" i="1"/>
  <c r="C13" i="1"/>
  <c r="G13" i="1" s="1"/>
  <c r="H12" i="1"/>
  <c r="D12" i="1"/>
  <c r="C12" i="1"/>
  <c r="G12" i="1" s="1"/>
  <c r="D11" i="1"/>
  <c r="C11" i="1"/>
  <c r="G11" i="1" s="1"/>
  <c r="D10" i="1"/>
  <c r="C10" i="1"/>
  <c r="G10" i="1" s="1"/>
  <c r="H9" i="1"/>
  <c r="D9" i="1"/>
  <c r="C9" i="1"/>
  <c r="G9" i="1" s="1"/>
  <c r="H8" i="1"/>
  <c r="G8" i="1"/>
  <c r="D8" i="1"/>
  <c r="C8" i="1"/>
  <c r="H7" i="1"/>
  <c r="G7" i="1"/>
  <c r="D7" i="1"/>
  <c r="C7" i="1"/>
  <c r="H6" i="1"/>
  <c r="G6" i="1"/>
  <c r="D6" i="1"/>
  <c r="C6" i="1"/>
  <c r="D5" i="1"/>
  <c r="G5" i="1" s="1"/>
  <c r="C5" i="1"/>
  <c r="H5" i="1" s="1"/>
  <c r="D4" i="1"/>
  <c r="H4" i="1" s="1"/>
  <c r="C4" i="1"/>
  <c r="D1236" i="1" l="1"/>
  <c r="H1237" i="1"/>
  <c r="G405" i="1"/>
  <c r="G288" i="1"/>
  <c r="E273" i="9"/>
  <c r="B273" i="9" s="1"/>
  <c r="H1224" i="1"/>
  <c r="H1227" i="1"/>
  <c r="E280" i="9"/>
  <c r="B280" i="9" s="1"/>
  <c r="H1229" i="1"/>
  <c r="H631" i="1"/>
  <c r="H405" i="1"/>
  <c r="E643" i="4"/>
  <c r="D637" i="1" s="1"/>
  <c r="D412" i="1"/>
  <c r="G412" i="1" s="1"/>
  <c r="E644" i="4"/>
  <c r="D638" i="1" s="1"/>
  <c r="G1240" i="1"/>
  <c r="G1270" i="1"/>
  <c r="G1269" i="1"/>
  <c r="G1194" i="1"/>
  <c r="H1141" i="1"/>
  <c r="E279" i="9"/>
  <c r="B279" i="9" s="1"/>
  <c r="H1216" i="1"/>
  <c r="D1216" i="1"/>
  <c r="H1217" i="1"/>
  <c r="H1156" i="1"/>
  <c r="H1232" i="1"/>
  <c r="G1125" i="1"/>
  <c r="F259" i="5"/>
  <c r="E245" i="5"/>
  <c r="D1222" i="1" s="1"/>
  <c r="F246" i="5"/>
  <c r="H1219" i="1"/>
  <c r="H1220" i="1"/>
  <c r="H1218" i="1"/>
  <c r="F239" i="5"/>
  <c r="D1215" i="1"/>
  <c r="H1194" i="1"/>
  <c r="H1187" i="1"/>
  <c r="F207" i="5"/>
  <c r="D1183" i="1"/>
  <c r="H1185" i="1"/>
  <c r="H1165" i="1"/>
  <c r="H1157" i="1"/>
  <c r="H1160" i="1"/>
  <c r="D1154" i="1"/>
  <c r="H1155" i="1"/>
  <c r="F164" i="5"/>
  <c r="E288" i="9"/>
  <c r="G1141" i="1"/>
  <c r="G1140" i="1"/>
  <c r="G1137" i="1"/>
  <c r="G1136" i="1"/>
  <c r="G1116" i="1"/>
  <c r="D1113" i="1"/>
  <c r="H1054" i="1"/>
  <c r="F70" i="5"/>
  <c r="F69" i="5"/>
  <c r="H998" i="1"/>
  <c r="G988" i="1"/>
  <c r="H1034" i="1"/>
  <c r="H1033" i="1"/>
  <c r="G1032" i="1"/>
  <c r="G1023" i="1"/>
  <c r="G1008" i="1"/>
  <c r="H1006" i="1"/>
  <c r="H1004" i="1"/>
  <c r="H999" i="1"/>
  <c r="F19" i="5"/>
  <c r="G996" i="1"/>
  <c r="H995" i="1"/>
  <c r="H993" i="1"/>
  <c r="H991" i="1"/>
  <c r="H992" i="1"/>
  <c r="F13" i="5"/>
  <c r="H989" i="1"/>
  <c r="G987" i="1"/>
  <c r="F8" i="5"/>
  <c r="I1455" i="1"/>
  <c r="C1453" i="1"/>
  <c r="H1455" i="1"/>
  <c r="E283" i="9"/>
  <c r="B283" i="9" s="1"/>
  <c r="G1233" i="1"/>
  <c r="G1232" i="1"/>
  <c r="G1227" i="1"/>
  <c r="G1229" i="1"/>
  <c r="C1223" i="1"/>
  <c r="G1226" i="1"/>
  <c r="G1219" i="1"/>
  <c r="G1220" i="1"/>
  <c r="G1218" i="1"/>
  <c r="G1216" i="1"/>
  <c r="G1217" i="1"/>
  <c r="G1196" i="1"/>
  <c r="G1195" i="1"/>
  <c r="C1184" i="1"/>
  <c r="H1184" i="1" s="1"/>
  <c r="G1187" i="1"/>
  <c r="D206" i="5"/>
  <c r="G292" i="9" s="1"/>
  <c r="E292" i="9" s="1"/>
  <c r="B292" i="9" s="1"/>
  <c r="G1185" i="1"/>
  <c r="G1157" i="1"/>
  <c r="G1160" i="1"/>
  <c r="F180" i="5"/>
  <c r="G1156" i="1"/>
  <c r="G1155" i="1"/>
  <c r="C1142" i="1"/>
  <c r="G1054" i="1"/>
  <c r="H1048" i="1"/>
  <c r="G1048" i="1"/>
  <c r="C1047" i="1"/>
  <c r="C1030" i="1"/>
  <c r="C997" i="1"/>
  <c r="H997" i="1" s="1"/>
  <c r="G997" i="1"/>
  <c r="G991" i="1"/>
  <c r="G1570" i="1"/>
  <c r="G1540" i="1"/>
  <c r="D49" i="8"/>
  <c r="D43" i="8" s="1"/>
  <c r="H1536" i="1"/>
  <c r="D24" i="8"/>
  <c r="C1499" i="1" s="1"/>
  <c r="C1524" i="1"/>
  <c r="C1501" i="1"/>
  <c r="G1493" i="1"/>
  <c r="G1497" i="1"/>
  <c r="D6" i="8"/>
  <c r="C1481" i="1" s="1"/>
  <c r="H1481" i="1" s="1"/>
  <c r="C1483" i="1"/>
  <c r="H1483" i="1" s="1"/>
  <c r="H1378" i="1"/>
  <c r="H1310" i="1"/>
  <c r="E5" i="6"/>
  <c r="D1299" i="1" s="1"/>
  <c r="H1407" i="1"/>
  <c r="H1432" i="1"/>
  <c r="H1416" i="1"/>
  <c r="G1416" i="1"/>
  <c r="F122" i="6"/>
  <c r="G1411" i="1"/>
  <c r="H1409" i="1"/>
  <c r="E114" i="6"/>
  <c r="F115" i="6"/>
  <c r="H1402" i="1"/>
  <c r="H1376" i="1"/>
  <c r="H1379" i="1"/>
  <c r="F82" i="6"/>
  <c r="D1337" i="1"/>
  <c r="G1337" i="1" s="1"/>
  <c r="H1342" i="1"/>
  <c r="H1334" i="1"/>
  <c r="D1322" i="1"/>
  <c r="G1322" i="1" s="1"/>
  <c r="H1322" i="1"/>
  <c r="H1324" i="1"/>
  <c r="D1300" i="1"/>
  <c r="G1300" i="1" s="1"/>
  <c r="H1300" i="1"/>
  <c r="F6" i="6"/>
  <c r="H1429" i="1"/>
  <c r="H1369" i="1"/>
  <c r="G1432" i="1"/>
  <c r="G1429" i="1"/>
  <c r="G1409" i="1"/>
  <c r="G1410" i="1"/>
  <c r="G1407" i="1"/>
  <c r="G1402" i="1"/>
  <c r="G1382" i="1"/>
  <c r="G1380" i="1"/>
  <c r="G1379" i="1"/>
  <c r="G1378" i="1"/>
  <c r="G1376" i="1"/>
  <c r="G1377" i="1"/>
  <c r="G1375" i="1"/>
  <c r="G1374" i="1"/>
  <c r="G1369" i="1"/>
  <c r="G1370" i="1"/>
  <c r="G1348" i="1"/>
  <c r="G1349" i="1"/>
  <c r="G1342" i="1"/>
  <c r="G1334" i="1"/>
  <c r="C1307" i="1"/>
  <c r="G659" i="1"/>
  <c r="H658" i="1"/>
  <c r="H654" i="1"/>
  <c r="H256" i="1"/>
  <c r="G260" i="1"/>
  <c r="F264" i="4"/>
  <c r="F259" i="4"/>
  <c r="E56" i="9"/>
  <c r="B56" i="9" s="1"/>
  <c r="H149" i="1"/>
  <c r="F153" i="4"/>
  <c r="G118" i="1"/>
  <c r="H117" i="1"/>
  <c r="H88" i="1"/>
  <c r="F59" i="4"/>
  <c r="G56" i="1"/>
  <c r="H24" i="1"/>
  <c r="F23" i="4"/>
  <c r="G809" i="1"/>
  <c r="G735" i="1"/>
  <c r="G718" i="1"/>
  <c r="G654" i="1"/>
  <c r="G658" i="1"/>
  <c r="G655" i="1"/>
  <c r="E25" i="9"/>
  <c r="B25" i="9" s="1"/>
  <c r="G648" i="1"/>
  <c r="B274" i="9"/>
  <c r="E21" i="9"/>
  <c r="B21" i="9" s="1"/>
  <c r="H643" i="1"/>
  <c r="H642" i="1"/>
  <c r="E144" i="9"/>
  <c r="B144" i="9" s="1"/>
  <c r="F264" i="9"/>
  <c r="G593" i="1"/>
  <c r="H593" i="1"/>
  <c r="E593" i="4"/>
  <c r="D587" i="1" s="1"/>
  <c r="G490" i="1"/>
  <c r="E101" i="9"/>
  <c r="B101" i="9" s="1"/>
  <c r="H365" i="1"/>
  <c r="G363" i="1"/>
  <c r="G362" i="1"/>
  <c r="E363" i="4"/>
  <c r="D358" i="1" s="1"/>
  <c r="H361" i="1"/>
  <c r="F356" i="4"/>
  <c r="H351" i="1"/>
  <c r="E351" i="4"/>
  <c r="D346" i="1" s="1"/>
  <c r="G347" i="1"/>
  <c r="G348" i="1"/>
  <c r="G269" i="1"/>
  <c r="G270" i="1"/>
  <c r="E263" i="4"/>
  <c r="D259" i="1" s="1"/>
  <c r="G261" i="1"/>
  <c r="E69" i="9"/>
  <c r="B69" i="9" s="1"/>
  <c r="H255" i="1"/>
  <c r="F252" i="4"/>
  <c r="H248" i="1"/>
  <c r="D255" i="1"/>
  <c r="D236" i="1"/>
  <c r="G237" i="1"/>
  <c r="F224" i="9"/>
  <c r="B224" i="9" s="1"/>
  <c r="F210" i="4"/>
  <c r="H207" i="1"/>
  <c r="H201" i="1"/>
  <c r="E53" i="9"/>
  <c r="H191" i="1"/>
  <c r="H188" i="1"/>
  <c r="H187" i="1"/>
  <c r="G186" i="1"/>
  <c r="F222" i="9"/>
  <c r="B222" i="9" s="1"/>
  <c r="H185" i="1"/>
  <c r="F188" i="4"/>
  <c r="E45" i="9"/>
  <c r="B220" i="9"/>
  <c r="H180" i="1"/>
  <c r="E43" i="9"/>
  <c r="B43" i="9" s="1"/>
  <c r="H176" i="1"/>
  <c r="H175" i="1"/>
  <c r="F177" i="4"/>
  <c r="H174" i="1"/>
  <c r="H170" i="1"/>
  <c r="H169" i="1"/>
  <c r="H168" i="1"/>
  <c r="H167" i="1"/>
  <c r="H166" i="1"/>
  <c r="G163" i="1"/>
  <c r="E40" i="9"/>
  <c r="B40" i="9" s="1"/>
  <c r="E163" i="4"/>
  <c r="D159" i="1" s="1"/>
  <c r="G161" i="1"/>
  <c r="H150" i="1"/>
  <c r="G123" i="1"/>
  <c r="D116" i="1"/>
  <c r="G116" i="1" s="1"/>
  <c r="F120" i="4"/>
  <c r="H111" i="1"/>
  <c r="H108" i="1"/>
  <c r="H110" i="1"/>
  <c r="H103" i="1"/>
  <c r="H106" i="1"/>
  <c r="H87" i="1"/>
  <c r="E82" i="4"/>
  <c r="D78" i="1" s="1"/>
  <c r="H82" i="1"/>
  <c r="G60" i="1"/>
  <c r="G58" i="1"/>
  <c r="C47" i="1"/>
  <c r="G47" i="1" s="1"/>
  <c r="C55" i="1"/>
  <c r="G4" i="1"/>
  <c r="F216" i="9"/>
  <c r="B216" i="9" s="1"/>
  <c r="E225" i="9"/>
  <c r="B225" i="9" s="1"/>
  <c r="G644" i="1"/>
  <c r="G643" i="1"/>
  <c r="G642" i="1"/>
  <c r="G631" i="1"/>
  <c r="G611" i="1"/>
  <c r="G612" i="1"/>
  <c r="B264" i="9"/>
  <c r="G484" i="1"/>
  <c r="H484" i="1"/>
  <c r="C411" i="1"/>
  <c r="G397" i="1"/>
  <c r="G398" i="1"/>
  <c r="C373" i="1"/>
  <c r="C359" i="1"/>
  <c r="H359" i="1" s="1"/>
  <c r="G359" i="1"/>
  <c r="G361" i="1"/>
  <c r="G351" i="1"/>
  <c r="G357" i="1"/>
  <c r="D643" i="4"/>
  <c r="F643" i="4" s="1"/>
  <c r="D263" i="4"/>
  <c r="F263" i="4" s="1"/>
  <c r="G248" i="1"/>
  <c r="G255" i="1"/>
  <c r="G256" i="1"/>
  <c r="G210" i="1"/>
  <c r="G206" i="1"/>
  <c r="G207" i="1"/>
  <c r="G198" i="1"/>
  <c r="H198" i="1"/>
  <c r="D196" i="4"/>
  <c r="F202" i="4"/>
  <c r="G191" i="1"/>
  <c r="G188" i="1"/>
  <c r="G187" i="1"/>
  <c r="C184" i="1"/>
  <c r="H184" i="1" s="1"/>
  <c r="G185" i="1"/>
  <c r="F221" i="9"/>
  <c r="B221" i="9" s="1"/>
  <c r="G180" i="1"/>
  <c r="C173" i="1"/>
  <c r="G175" i="1"/>
  <c r="G160" i="1"/>
  <c r="H160" i="1"/>
  <c r="G157" i="1"/>
  <c r="F217" i="9"/>
  <c r="B217" i="9" s="1"/>
  <c r="D152" i="4"/>
  <c r="C148" i="1" s="1"/>
  <c r="C116" i="1"/>
  <c r="G117" i="1"/>
  <c r="G111" i="1"/>
  <c r="G108" i="1"/>
  <c r="G110" i="1"/>
  <c r="G103" i="1"/>
  <c r="G106" i="1"/>
  <c r="C79" i="1"/>
  <c r="H79" i="1" s="1"/>
  <c r="G82" i="1"/>
  <c r="H47" i="1"/>
  <c r="E24" i="9"/>
  <c r="B24" i="9" s="1"/>
  <c r="C19" i="1"/>
  <c r="E284" i="9"/>
  <c r="B284" i="9" s="1"/>
  <c r="E26" i="9"/>
  <c r="B26" i="9" s="1"/>
  <c r="F214" i="9"/>
  <c r="B214" i="9" s="1"/>
  <c r="G1450" i="1"/>
  <c r="J1450" i="1"/>
  <c r="G1460" i="1"/>
  <c r="J1460" i="1"/>
  <c r="E299" i="4"/>
  <c r="D295" i="1"/>
  <c r="F369" i="4"/>
  <c r="D363" i="4"/>
  <c r="C364" i="1"/>
  <c r="F170" i="5"/>
  <c r="C1148" i="1"/>
  <c r="H11" i="1"/>
  <c r="H15" i="1"/>
  <c r="G22" i="1"/>
  <c r="G30" i="1"/>
  <c r="G42" i="1"/>
  <c r="G43" i="1"/>
  <c r="G44" i="1"/>
  <c r="G45" i="1"/>
  <c r="H57" i="1"/>
  <c r="H61" i="1"/>
  <c r="G76" i="1"/>
  <c r="G84" i="1"/>
  <c r="G88" i="1"/>
  <c r="G96" i="1"/>
  <c r="G100" i="1"/>
  <c r="H127" i="1"/>
  <c r="G1446" i="1"/>
  <c r="J1446" i="1"/>
  <c r="G1456" i="1"/>
  <c r="J1456" i="1"/>
  <c r="F159" i="4"/>
  <c r="C155" i="1"/>
  <c r="F652" i="4"/>
  <c r="C645" i="1"/>
  <c r="D1047" i="1"/>
  <c r="C1183" i="1"/>
  <c r="G26" i="1"/>
  <c r="G34" i="1"/>
  <c r="G38" i="1"/>
  <c r="H49" i="1"/>
  <c r="H53" i="1"/>
  <c r="H65" i="1"/>
  <c r="H69" i="1"/>
  <c r="G80" i="1"/>
  <c r="G92" i="1"/>
  <c r="H123" i="1"/>
  <c r="G150" i="1"/>
  <c r="G154" i="1"/>
  <c r="H10" i="1"/>
  <c r="H14" i="1"/>
  <c r="H18" i="1"/>
  <c r="G21" i="1"/>
  <c r="G25" i="1"/>
  <c r="G29" i="1"/>
  <c r="G33" i="1"/>
  <c r="G37" i="1"/>
  <c r="H48" i="1"/>
  <c r="H52" i="1"/>
  <c r="H56" i="1"/>
  <c r="H60" i="1"/>
  <c r="H64" i="1"/>
  <c r="H68" i="1"/>
  <c r="H72" i="1"/>
  <c r="G75" i="1"/>
  <c r="G83" i="1"/>
  <c r="G87" i="1"/>
  <c r="G91" i="1"/>
  <c r="G95" i="1"/>
  <c r="G99" i="1"/>
  <c r="H122" i="1"/>
  <c r="H126" i="1"/>
  <c r="G136" i="1"/>
  <c r="G137" i="1"/>
  <c r="G138" i="1"/>
  <c r="G139" i="1"/>
  <c r="G140" i="1"/>
  <c r="G141" i="1"/>
  <c r="G142" i="1"/>
  <c r="G143" i="1"/>
  <c r="G144" i="1"/>
  <c r="G145" i="1"/>
  <c r="G146" i="1"/>
  <c r="G149" i="1"/>
  <c r="G153" i="1"/>
  <c r="H1444" i="1"/>
  <c r="G1444" i="1"/>
  <c r="J1444" i="1"/>
  <c r="G1572" i="1"/>
  <c r="H1572" i="1"/>
  <c r="G1580" i="1"/>
  <c r="H1580" i="1"/>
  <c r="D523" i="1"/>
  <c r="F605" i="4"/>
  <c r="C599" i="1"/>
  <c r="F612" i="4"/>
  <c r="C606" i="1"/>
  <c r="H1442" i="1"/>
  <c r="G1442" i="1"/>
  <c r="I1442" i="1" s="1"/>
  <c r="J1442" i="1"/>
  <c r="I1462" i="1"/>
  <c r="I1463" i="1"/>
  <c r="I1466" i="1"/>
  <c r="I1467" i="1"/>
  <c r="I1472" i="1"/>
  <c r="I1473" i="1"/>
  <c r="I1476" i="1"/>
  <c r="I1479"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9" i="1"/>
  <c r="G1569" i="1"/>
  <c r="H1577" i="1"/>
  <c r="G1577" i="1"/>
  <c r="E44" i="4"/>
  <c r="D40" i="1" s="1"/>
  <c r="D41" i="1"/>
  <c r="F351" i="4"/>
  <c r="C346" i="1"/>
  <c r="F516" i="4"/>
  <c r="D515" i="4"/>
  <c r="C510" i="1"/>
  <c r="F29" i="5"/>
  <c r="C1007" i="1"/>
  <c r="D12" i="5"/>
  <c r="F135" i="5"/>
  <c r="D134" i="5"/>
  <c r="C1113" i="1"/>
  <c r="F142" i="5"/>
  <c r="C1120" i="1"/>
  <c r="G289" i="9"/>
  <c r="E289" i="9" s="1"/>
  <c r="B289" i="9" s="1"/>
  <c r="F177" i="5"/>
  <c r="C1154" i="1"/>
  <c r="F107" i="6"/>
  <c r="C1401" i="1"/>
  <c r="F130" i="6"/>
  <c r="D129" i="6"/>
  <c r="C1424" i="1"/>
  <c r="E22" i="7"/>
  <c r="D1454" i="1"/>
  <c r="H1454" i="1" s="1"/>
  <c r="H1440" i="1"/>
  <c r="G1440" i="1"/>
  <c r="I1440" i="1" s="1"/>
  <c r="J1440" i="1"/>
  <c r="I1447" i="1"/>
  <c r="I1448" i="1"/>
  <c r="I1451" i="1"/>
  <c r="I1452" i="1"/>
  <c r="G1454" i="1"/>
  <c r="I1457" i="1"/>
  <c r="I1458" i="1"/>
  <c r="J1463" i="1"/>
  <c r="H1465" i="1"/>
  <c r="I1465" i="1" s="1"/>
  <c r="J1467" i="1"/>
  <c r="H1469" i="1"/>
  <c r="H1471" i="1"/>
  <c r="J1473" i="1"/>
  <c r="H1475" i="1"/>
  <c r="J1476" i="1"/>
  <c r="H1478" i="1"/>
  <c r="F17" i="4"/>
  <c r="G162" i="9"/>
  <c r="E162" i="9" s="1"/>
  <c r="B162" i="9" s="1"/>
  <c r="D130" i="1"/>
  <c r="G130" i="1" s="1"/>
  <c r="E133" i="4"/>
  <c r="D129" i="1" s="1"/>
  <c r="H129" i="1" s="1"/>
  <c r="F231" i="4"/>
  <c r="C227" i="1"/>
  <c r="F240" i="4"/>
  <c r="C236" i="1"/>
  <c r="F268" i="4"/>
  <c r="C264" i="1"/>
  <c r="F495" i="4"/>
  <c r="C489" i="1"/>
  <c r="F502" i="4"/>
  <c r="C496" i="1"/>
  <c r="E580" i="4"/>
  <c r="D574" i="1" s="1"/>
  <c r="D575" i="1"/>
  <c r="D986" i="1"/>
  <c r="E78" i="5"/>
  <c r="D1056" i="1" s="1"/>
  <c r="D1057" i="1"/>
  <c r="F106" i="5"/>
  <c r="C1084" i="1"/>
  <c r="E35" i="6"/>
  <c r="D1330" i="1"/>
  <c r="F39" i="6"/>
  <c r="D35" i="6"/>
  <c r="C1333" i="1"/>
  <c r="H1446" i="1"/>
  <c r="H1450" i="1"/>
  <c r="H1456" i="1"/>
  <c r="H1460" i="1"/>
  <c r="I1471" i="1"/>
  <c r="I1478" i="1"/>
  <c r="G1483" i="1"/>
  <c r="H1487" i="1"/>
  <c r="G1487" i="1"/>
  <c r="H1491" i="1"/>
  <c r="G1491" i="1"/>
  <c r="H1495" i="1"/>
  <c r="G1495" i="1"/>
  <c r="H1499" i="1"/>
  <c r="G1499" i="1"/>
  <c r="H1503" i="1"/>
  <c r="G1503" i="1"/>
  <c r="H1507" i="1"/>
  <c r="G1507" i="1"/>
  <c r="H1511" i="1"/>
  <c r="G1511" i="1"/>
  <c r="H1515" i="1"/>
  <c r="G1515" i="1"/>
  <c r="H1566" i="1"/>
  <c r="G1566" i="1"/>
  <c r="H1574" i="1"/>
  <c r="G1574" i="1"/>
  <c r="D73" i="1"/>
  <c r="G73" i="1" s="1"/>
  <c r="E50" i="4"/>
  <c r="D46" i="1" s="1"/>
  <c r="E124" i="4"/>
  <c r="D120" i="1" s="1"/>
  <c r="D121" i="1"/>
  <c r="H121" i="1" s="1"/>
  <c r="F169" i="4"/>
  <c r="C165" i="1"/>
  <c r="F326" i="4"/>
  <c r="C321" i="1"/>
  <c r="F427" i="4"/>
  <c r="C421" i="1"/>
  <c r="F430" i="4"/>
  <c r="C424" i="1"/>
  <c r="F447" i="4"/>
  <c r="C441" i="1"/>
  <c r="F478" i="4"/>
  <c r="D472" i="4"/>
  <c r="C472" i="1"/>
  <c r="F568" i="4"/>
  <c r="D567" i="4"/>
  <c r="C562" i="1"/>
  <c r="F626" i="4"/>
  <c r="D625" i="4"/>
  <c r="C620" i="1"/>
  <c r="E7" i="4"/>
  <c r="D50" i="4"/>
  <c r="F65" i="4"/>
  <c r="D82" i="4"/>
  <c r="F91" i="4"/>
  <c r="F397" i="4"/>
  <c r="D396" i="4"/>
  <c r="G142" i="9"/>
  <c r="E142" i="9" s="1"/>
  <c r="B142" i="9" s="1"/>
  <c r="F603" i="4"/>
  <c r="G286" i="9"/>
  <c r="E286" i="9" s="1"/>
  <c r="B286" i="9" s="1"/>
  <c r="F88" i="5"/>
  <c r="D87" i="5"/>
  <c r="G287" i="9"/>
  <c r="E287" i="9" s="1"/>
  <c r="B287" i="9" s="1"/>
  <c r="D146" i="5"/>
  <c r="F149" i="5"/>
  <c r="D245" i="5"/>
  <c r="F250" i="5"/>
  <c r="E5" i="7"/>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F8" i="4"/>
  <c r="D7" i="4"/>
  <c r="D44" i="4"/>
  <c r="D124" i="4"/>
  <c r="E152" i="4"/>
  <c r="F164" i="4"/>
  <c r="D163" i="4"/>
  <c r="E196" i="4"/>
  <c r="D192" i="1" s="1"/>
  <c r="D224" i="4"/>
  <c r="D299" i="4"/>
  <c r="F317" i="4"/>
  <c r="D311" i="4"/>
  <c r="F422" i="4"/>
  <c r="D421" i="4"/>
  <c r="F490" i="4"/>
  <c r="D484" i="4"/>
  <c r="E515" i="4"/>
  <c r="D509" i="1" s="1"/>
  <c r="D528" i="4"/>
  <c r="D580" i="4"/>
  <c r="D593" i="4"/>
  <c r="D78" i="5"/>
  <c r="F191" i="5"/>
  <c r="D190" i="5"/>
  <c r="G297" i="9"/>
  <c r="E297" i="9" s="1"/>
  <c r="B22" i="9"/>
  <c r="B30" i="9"/>
  <c r="B34" i="9"/>
  <c r="G160" i="9"/>
  <c r="E160" i="9" s="1"/>
  <c r="B160" i="9" s="1"/>
  <c r="F112" i="4"/>
  <c r="D106" i="4"/>
  <c r="F140" i="4"/>
  <c r="D139" i="4"/>
  <c r="F345" i="4"/>
  <c r="D344" i="4"/>
  <c r="D644" i="4"/>
  <c r="F417" i="4"/>
  <c r="E12" i="5"/>
  <c r="D990" i="1" s="1"/>
  <c r="E89" i="6"/>
  <c r="D1383" i="1" s="1"/>
  <c r="D42" i="8"/>
  <c r="D238" i="5"/>
  <c r="D258" i="5"/>
  <c r="D5" i="6"/>
  <c r="D89" i="6"/>
  <c r="I10" i="9"/>
  <c r="E87" i="5"/>
  <c r="D1065" i="1" s="1"/>
  <c r="E176" i="5"/>
  <c r="D114"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8" i="9"/>
  <c r="E178" i="9" s="1"/>
  <c r="B178" i="9" s="1"/>
  <c r="H164" i="9"/>
  <c r="E164" i="9" s="1"/>
  <c r="B164" i="9" s="1"/>
  <c r="G163" i="9"/>
  <c r="E163" i="9" s="1"/>
  <c r="B163" i="9" s="1"/>
  <c r="G181" i="9"/>
  <c r="E181" i="9" s="1"/>
  <c r="B181" i="9" s="1"/>
  <c r="G177" i="9"/>
  <c r="E177" i="9" s="1"/>
  <c r="B177" i="9" s="1"/>
  <c r="G165" i="9"/>
  <c r="E165" i="9" s="1"/>
  <c r="B165" i="9" s="1"/>
  <c r="G161" i="9"/>
  <c r="E161" i="9" s="1"/>
  <c r="B161" i="9" s="1"/>
  <c r="B37"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5" i="9"/>
  <c r="B149" i="9"/>
  <c r="B153" i="9"/>
  <c r="B157" i="9"/>
  <c r="B41" i="9"/>
  <c r="B45" i="9"/>
  <c r="B49" i="9"/>
  <c r="B53" i="9"/>
  <c r="B57" i="9"/>
  <c r="B61" i="9"/>
  <c r="B65" i="9"/>
  <c r="B73" i="9"/>
  <c r="B77" i="9"/>
  <c r="B81" i="9"/>
  <c r="B85" i="9"/>
  <c r="B89" i="9"/>
  <c r="B93" i="9"/>
  <c r="B97" i="9"/>
  <c r="B105" i="9"/>
  <c r="B109" i="9"/>
  <c r="B113" i="9"/>
  <c r="B117" i="9"/>
  <c r="B121" i="9"/>
  <c r="B125" i="9"/>
  <c r="B129" i="9"/>
  <c r="B133" i="9"/>
  <c r="B137" i="9"/>
  <c r="B141" i="9"/>
  <c r="B146" i="9"/>
  <c r="B150" i="9"/>
  <c r="B154" i="9"/>
  <c r="B158" i="9"/>
  <c r="B232" i="9"/>
  <c r="B288" i="9"/>
  <c r="E290" i="9"/>
  <c r="B290" i="9" s="1"/>
  <c r="G1236" i="1" l="1"/>
  <c r="H1236" i="1"/>
  <c r="C637" i="1"/>
  <c r="G637" i="1" s="1"/>
  <c r="H412" i="1"/>
  <c r="E237" i="5"/>
  <c r="D1214" i="1" s="1"/>
  <c r="H1223" i="1"/>
  <c r="G1223" i="1"/>
  <c r="G1184" i="1"/>
  <c r="F206" i="5"/>
  <c r="D176" i="5"/>
  <c r="F176" i="5" s="1"/>
  <c r="G1142" i="1"/>
  <c r="H1142" i="1"/>
  <c r="G1030" i="1"/>
  <c r="H1030" i="1"/>
  <c r="G294" i="9"/>
  <c r="E294" i="9" s="1"/>
  <c r="B294" i="9" s="1"/>
  <c r="H1524" i="1"/>
  <c r="G1524" i="1"/>
  <c r="I35" i="3"/>
  <c r="C1518" i="1"/>
  <c r="H1501" i="1"/>
  <c r="G1501" i="1"/>
  <c r="G1481" i="1"/>
  <c r="I24" i="3"/>
  <c r="D1408" i="1"/>
  <c r="I27" i="3"/>
  <c r="H1337" i="1"/>
  <c r="G1307" i="1"/>
  <c r="H1307" i="1"/>
  <c r="F212" i="9"/>
  <c r="B212" i="9" s="1"/>
  <c r="E350" i="4"/>
  <c r="D345" i="1" s="1"/>
  <c r="F196" i="4"/>
  <c r="H116" i="1"/>
  <c r="G55" i="1"/>
  <c r="H55" i="1"/>
  <c r="H411" i="1"/>
  <c r="G411" i="1"/>
  <c r="G373" i="1"/>
  <c r="H373" i="1"/>
  <c r="C259" i="1"/>
  <c r="G259" i="1" s="1"/>
  <c r="C192" i="1"/>
  <c r="G192" i="1" s="1"/>
  <c r="G184" i="1"/>
  <c r="H173" i="1"/>
  <c r="G173" i="1"/>
  <c r="G20" i="9"/>
  <c r="F152" i="4"/>
  <c r="G79" i="1"/>
  <c r="H19" i="1"/>
  <c r="G19" i="1"/>
  <c r="I22" i="3"/>
  <c r="D1153" i="1"/>
  <c r="D237" i="5"/>
  <c r="C1215" i="1"/>
  <c r="F238" i="5"/>
  <c r="C638" i="1"/>
  <c r="F644" i="4"/>
  <c r="B297" i="9"/>
  <c r="E296" i="9"/>
  <c r="I10" i="3" s="1"/>
  <c r="D636" i="4"/>
  <c r="C522" i="1"/>
  <c r="D420" i="4"/>
  <c r="C415" i="1"/>
  <c r="F421" i="4"/>
  <c r="C159" i="1"/>
  <c r="F163" i="4"/>
  <c r="F44" i="4"/>
  <c r="C40" i="1"/>
  <c r="E6" i="4"/>
  <c r="D3" i="1"/>
  <c r="G472" i="1"/>
  <c r="H472" i="1"/>
  <c r="H1333" i="1"/>
  <c r="G1333" i="1"/>
  <c r="I25" i="3"/>
  <c r="D1329" i="1"/>
  <c r="F12" i="5"/>
  <c r="C990" i="1"/>
  <c r="D7" i="5"/>
  <c r="F515" i="4"/>
  <c r="C509" i="1"/>
  <c r="H599" i="1"/>
  <c r="G599" i="1"/>
  <c r="G121" i="1"/>
  <c r="H1183" i="1"/>
  <c r="G1183" i="1"/>
  <c r="H1047" i="1"/>
  <c r="G1047" i="1"/>
  <c r="G155" i="1"/>
  <c r="H155" i="1"/>
  <c r="I1460" i="1"/>
  <c r="B191" i="9"/>
  <c r="C1383" i="1"/>
  <c r="F89" i="6"/>
  <c r="F344" i="4"/>
  <c r="C339" i="1"/>
  <c r="F106" i="4"/>
  <c r="C102" i="1"/>
  <c r="F78" i="5"/>
  <c r="C1056" i="1"/>
  <c r="D68" i="5"/>
  <c r="F299" i="4"/>
  <c r="D298" i="4"/>
  <c r="C294" i="1"/>
  <c r="D6" i="4"/>
  <c r="F7" i="4"/>
  <c r="C3" i="1"/>
  <c r="F245" i="5"/>
  <c r="C1222" i="1"/>
  <c r="C1065" i="1"/>
  <c r="F87" i="5"/>
  <c r="F82" i="4"/>
  <c r="C78" i="1"/>
  <c r="H562" i="1"/>
  <c r="G562" i="1"/>
  <c r="C466" i="1"/>
  <c r="F472" i="4"/>
  <c r="G424" i="1"/>
  <c r="H424" i="1"/>
  <c r="H321" i="1"/>
  <c r="G321" i="1"/>
  <c r="G165" i="1"/>
  <c r="H165" i="1"/>
  <c r="F35" i="6"/>
  <c r="H25" i="3"/>
  <c r="C1329" i="1"/>
  <c r="H1084" i="1"/>
  <c r="G1084" i="1"/>
  <c r="E7" i="5"/>
  <c r="H496" i="1"/>
  <c r="G496" i="1"/>
  <c r="G264" i="1"/>
  <c r="H264" i="1"/>
  <c r="H236" i="1"/>
  <c r="G236" i="1"/>
  <c r="I30" i="3"/>
  <c r="D1453" i="1"/>
  <c r="H1401" i="1"/>
  <c r="G1401" i="1"/>
  <c r="H1113" i="1"/>
  <c r="G1113" i="1"/>
  <c r="H1007" i="1"/>
  <c r="G1007" i="1"/>
  <c r="H41" i="1"/>
  <c r="G41" i="1"/>
  <c r="I1444" i="1"/>
  <c r="G129" i="1"/>
  <c r="E68" i="5"/>
  <c r="I1446" i="1"/>
  <c r="H295" i="1"/>
  <c r="G295" i="1"/>
  <c r="C1299" i="1"/>
  <c r="F5" i="6"/>
  <c r="D141" i="6"/>
  <c r="H24" i="3"/>
  <c r="E141" i="6"/>
  <c r="F593" i="4"/>
  <c r="C587" i="1"/>
  <c r="F484" i="4"/>
  <c r="C478" i="1"/>
  <c r="C220" i="1"/>
  <c r="F224" i="4"/>
  <c r="E151" i="4"/>
  <c r="D148" i="1"/>
  <c r="C391" i="1"/>
  <c r="F396" i="4"/>
  <c r="G620" i="1"/>
  <c r="H620" i="1"/>
  <c r="F567" i="4"/>
  <c r="C561" i="1"/>
  <c r="H986" i="1"/>
  <c r="G986" i="1"/>
  <c r="H1424" i="1"/>
  <c r="G1424" i="1"/>
  <c r="F134" i="5"/>
  <c r="C1112" i="1"/>
  <c r="H346" i="1"/>
  <c r="G346" i="1"/>
  <c r="G606" i="1"/>
  <c r="H606" i="1"/>
  <c r="H523" i="1"/>
  <c r="G523" i="1"/>
  <c r="H73" i="1"/>
  <c r="G645" i="1"/>
  <c r="H645" i="1"/>
  <c r="D151" i="4"/>
  <c r="H1148" i="1"/>
  <c r="G1148" i="1"/>
  <c r="G364" i="1"/>
  <c r="H364" i="1"/>
  <c r="E298" i="4"/>
  <c r="D294" i="1"/>
  <c r="I1450" i="1"/>
  <c r="F114" i="6"/>
  <c r="H27" i="3"/>
  <c r="C1408" i="1"/>
  <c r="F258" i="5"/>
  <c r="C1235" i="1"/>
  <c r="K1432" i="9"/>
  <c r="G295" i="9"/>
  <c r="E295" i="9" s="1"/>
  <c r="B295" i="9" s="1"/>
  <c r="C1517" i="1"/>
  <c r="I34" i="3"/>
  <c r="F139" i="4"/>
  <c r="C135" i="1"/>
  <c r="G291" i="9"/>
  <c r="E291" i="9" s="1"/>
  <c r="B291" i="9" s="1"/>
  <c r="C1167" i="1"/>
  <c r="F190" i="5"/>
  <c r="F580" i="4"/>
  <c r="C574" i="1"/>
  <c r="F311" i="4"/>
  <c r="C306" i="1"/>
  <c r="F124" i="4"/>
  <c r="C120" i="1"/>
  <c r="I29" i="3"/>
  <c r="D1436" i="1"/>
  <c r="F146" i="5"/>
  <c r="C1124" i="1"/>
  <c r="F50" i="4"/>
  <c r="C46" i="1"/>
  <c r="F625" i="4"/>
  <c r="C619" i="1"/>
  <c r="H441" i="1"/>
  <c r="G441" i="1"/>
  <c r="H421" i="1"/>
  <c r="G421" i="1"/>
  <c r="H1330" i="1"/>
  <c r="G1330" i="1"/>
  <c r="H1057" i="1"/>
  <c r="G1057" i="1"/>
  <c r="G575" i="1"/>
  <c r="H575" i="1"/>
  <c r="G489" i="1"/>
  <c r="H489" i="1"/>
  <c r="G227" i="1"/>
  <c r="H227" i="1"/>
  <c r="F129" i="6"/>
  <c r="C1423" i="1"/>
  <c r="H1154" i="1"/>
  <c r="G1154" i="1"/>
  <c r="H1120" i="1"/>
  <c r="G1120" i="1"/>
  <c r="G510" i="1"/>
  <c r="H510" i="1"/>
  <c r="D350" i="4"/>
  <c r="E528" i="4"/>
  <c r="F528" i="4" s="1"/>
  <c r="E420" i="4"/>
  <c r="H20" i="9"/>
  <c r="I1456" i="1"/>
  <c r="C358" i="1"/>
  <c r="F363" i="4"/>
  <c r="H130" i="1"/>
  <c r="H637" i="1" l="1"/>
  <c r="E175" i="5"/>
  <c r="D1152" i="1" s="1"/>
  <c r="I23" i="3"/>
  <c r="C1153" i="1"/>
  <c r="G1153" i="1" s="1"/>
  <c r="H22" i="3"/>
  <c r="H1518" i="1"/>
  <c r="G1518" i="1"/>
  <c r="G299" i="9"/>
  <c r="E299" i="9" s="1"/>
  <c r="B299" i="9" s="1"/>
  <c r="E408" i="4"/>
  <c r="D403" i="1" s="1"/>
  <c r="H259" i="1"/>
  <c r="H192" i="1"/>
  <c r="E20" i="9"/>
  <c r="E19" i="9" s="1"/>
  <c r="G561" i="1"/>
  <c r="H561" i="1"/>
  <c r="E6" i="5"/>
  <c r="I20" i="3"/>
  <c r="D985" i="1"/>
  <c r="D412" i="4"/>
  <c r="F6" i="4"/>
  <c r="H16" i="3"/>
  <c r="C2" i="1"/>
  <c r="C630" i="1"/>
  <c r="F636" i="4"/>
  <c r="H638" i="1"/>
  <c r="G638" i="1"/>
  <c r="H1215" i="1"/>
  <c r="G1215" i="1"/>
  <c r="H358" i="1"/>
  <c r="G358" i="1"/>
  <c r="G1517" i="1"/>
  <c r="H1517" i="1"/>
  <c r="H11" i="3"/>
  <c r="H391" i="1"/>
  <c r="G391" i="1"/>
  <c r="H220" i="1"/>
  <c r="G220" i="1"/>
  <c r="I21" i="3"/>
  <c r="D1046" i="1"/>
  <c r="H466" i="1"/>
  <c r="G466" i="1"/>
  <c r="H294" i="1"/>
  <c r="G294" i="1"/>
  <c r="H1056" i="1"/>
  <c r="G1056" i="1"/>
  <c r="G339" i="1"/>
  <c r="H339" i="1"/>
  <c r="H990" i="1"/>
  <c r="G990" i="1"/>
  <c r="D635" i="4"/>
  <c r="C414" i="1"/>
  <c r="F420" i="4"/>
  <c r="F237" i="5"/>
  <c r="C1214" i="1"/>
  <c r="H23" i="3"/>
  <c r="H1235" i="1"/>
  <c r="G1235" i="1"/>
  <c r="D289" i="4"/>
  <c r="F151" i="4"/>
  <c r="H17" i="3"/>
  <c r="C147" i="1"/>
  <c r="H478" i="1"/>
  <c r="G478" i="1"/>
  <c r="H1299" i="1"/>
  <c r="G1299" i="1"/>
  <c r="H1222" i="1"/>
  <c r="G1222" i="1"/>
  <c r="F68" i="5"/>
  <c r="H21" i="3"/>
  <c r="C1046" i="1"/>
  <c r="F7" i="5"/>
  <c r="C985" i="1"/>
  <c r="H20" i="3"/>
  <c r="D6" i="5"/>
  <c r="G415" i="1"/>
  <c r="H415" i="1"/>
  <c r="H1153" i="1"/>
  <c r="D522" i="1"/>
  <c r="G522" i="1" s="1"/>
  <c r="E636" i="4"/>
  <c r="D630" i="1" s="1"/>
  <c r="H1423" i="1"/>
  <c r="G1423" i="1"/>
  <c r="H619" i="1"/>
  <c r="G619" i="1"/>
  <c r="H1124" i="1"/>
  <c r="G1124" i="1"/>
  <c r="G120" i="1"/>
  <c r="H120" i="1"/>
  <c r="H574" i="1"/>
  <c r="G574" i="1"/>
  <c r="F350" i="4"/>
  <c r="C345" i="1"/>
  <c r="D408" i="4"/>
  <c r="H135" i="1"/>
  <c r="G135" i="1"/>
  <c r="H1408" i="1"/>
  <c r="G1408" i="1"/>
  <c r="H1112" i="1"/>
  <c r="G1112" i="1"/>
  <c r="G148" i="1"/>
  <c r="H148" i="1"/>
  <c r="G587" i="1"/>
  <c r="H587" i="1"/>
  <c r="F141" i="6"/>
  <c r="H28" i="3"/>
  <c r="C1435" i="1"/>
  <c r="G3" i="1"/>
  <c r="H3" i="1"/>
  <c r="C293" i="1"/>
  <c r="F298" i="4"/>
  <c r="D407" i="4"/>
  <c r="H509" i="1"/>
  <c r="G509" i="1"/>
  <c r="E412" i="4"/>
  <c r="I16" i="3"/>
  <c r="D2" i="1"/>
  <c r="H159" i="1"/>
  <c r="G159" i="1"/>
  <c r="E293" i="9"/>
  <c r="E635" i="4"/>
  <c r="D629" i="1" s="1"/>
  <c r="D414" i="1"/>
  <c r="H1167" i="1"/>
  <c r="G1167" i="1"/>
  <c r="I28" i="3"/>
  <c r="D1435" i="1"/>
  <c r="H1453" i="1"/>
  <c r="G1453" i="1"/>
  <c r="H78" i="1"/>
  <c r="G78" i="1"/>
  <c r="H1383" i="1"/>
  <c r="G1383" i="1"/>
  <c r="G46" i="1"/>
  <c r="H46" i="1"/>
  <c r="H1436" i="1"/>
  <c r="G1436" i="1"/>
  <c r="G306" i="1"/>
  <c r="H306" i="1"/>
  <c r="E407" i="4"/>
  <c r="D402" i="1" s="1"/>
  <c r="D293" i="1"/>
  <c r="I17" i="3"/>
  <c r="D147" i="1"/>
  <c r="E289" i="4"/>
  <c r="H1329" i="1"/>
  <c r="G1329" i="1"/>
  <c r="H1065" i="1"/>
  <c r="G1065" i="1"/>
  <c r="H102" i="1"/>
  <c r="G102" i="1"/>
  <c r="H40" i="1"/>
  <c r="G40" i="1"/>
  <c r="D175" i="5"/>
  <c r="H9" i="3" l="1"/>
  <c r="K3" i="9" s="1"/>
  <c r="E298" i="9"/>
  <c r="B20" i="9"/>
  <c r="H1435" i="1"/>
  <c r="G1435" i="1"/>
  <c r="G276" i="9"/>
  <c r="G282" i="9"/>
  <c r="E282" i="9" s="1"/>
  <c r="B282" i="9" s="1"/>
  <c r="F6" i="5"/>
  <c r="C984" i="1"/>
  <c r="H1046" i="1"/>
  <c r="G1046" i="1"/>
  <c r="H414" i="1"/>
  <c r="G414" i="1"/>
  <c r="G630" i="1"/>
  <c r="H630" i="1"/>
  <c r="F412" i="4"/>
  <c r="C407" i="1"/>
  <c r="D639" i="4"/>
  <c r="H276" i="9"/>
  <c r="D984" i="1"/>
  <c r="F407" i="4"/>
  <c r="C402" i="1"/>
  <c r="F175" i="5"/>
  <c r="C1152" i="1"/>
  <c r="D407" i="1"/>
  <c r="E639" i="4"/>
  <c r="E291" i="4"/>
  <c r="D287" i="1" s="1"/>
  <c r="E413" i="4"/>
  <c r="E414" i="4" s="1"/>
  <c r="D409" i="1" s="1"/>
  <c r="D285" i="1"/>
  <c r="H522" i="1"/>
  <c r="E290" i="4"/>
  <c r="D286" i="1" s="1"/>
  <c r="G293" i="1"/>
  <c r="H293" i="1"/>
  <c r="F408" i="4"/>
  <c r="C403" i="1"/>
  <c r="D291" i="4"/>
  <c r="F289" i="4"/>
  <c r="D413" i="4"/>
  <c r="D414" i="4" s="1"/>
  <c r="C285" i="1"/>
  <c r="H1214" i="1"/>
  <c r="G1214" i="1"/>
  <c r="F635" i="4"/>
  <c r="C629" i="1"/>
  <c r="H2" i="1"/>
  <c r="G2" i="1"/>
  <c r="D290" i="4"/>
  <c r="G345" i="1"/>
  <c r="H345" i="1"/>
  <c r="H985" i="1"/>
  <c r="G985" i="1"/>
  <c r="G147" i="1"/>
  <c r="H147" i="1"/>
  <c r="N3" i="9"/>
  <c r="I11" i="3"/>
  <c r="I9" i="3" l="1"/>
  <c r="D408" i="1"/>
  <c r="E640" i="4"/>
  <c r="E641" i="4" s="1"/>
  <c r="E415" i="4"/>
  <c r="D410" i="1" s="1"/>
  <c r="F639" i="4"/>
  <c r="C633" i="1"/>
  <c r="E276" i="9"/>
  <c r="F291" i="4"/>
  <c r="C287" i="1"/>
  <c r="F290" i="4"/>
  <c r="C286" i="1"/>
  <c r="G629" i="1"/>
  <c r="H629" i="1"/>
  <c r="G285" i="1"/>
  <c r="H285" i="1"/>
  <c r="H403" i="1"/>
  <c r="G403" i="1"/>
  <c r="H1152" i="1"/>
  <c r="G1152" i="1"/>
  <c r="H407" i="1"/>
  <c r="G407" i="1"/>
  <c r="H8" i="3"/>
  <c r="H984" i="1"/>
  <c r="G984" i="1"/>
  <c r="D633" i="1"/>
  <c r="H402" i="1"/>
  <c r="G402" i="1"/>
  <c r="F414" i="4"/>
  <c r="C409" i="1"/>
  <c r="D640" i="4"/>
  <c r="D641" i="4" s="1"/>
  <c r="D415" i="4"/>
  <c r="F413" i="4"/>
  <c r="C408" i="1"/>
  <c r="C635" i="1" l="1"/>
  <c r="F641" i="4"/>
  <c r="F640" i="4"/>
  <c r="C634" i="1"/>
  <c r="D642" i="4"/>
  <c r="D645" i="4" s="1"/>
  <c r="G286" i="1"/>
  <c r="H286" i="1"/>
  <c r="E275" i="9"/>
  <c r="I8" i="3" s="1"/>
  <c r="B276" i="9"/>
  <c r="M3" i="9"/>
  <c r="G633" i="1"/>
  <c r="H633" i="1"/>
  <c r="E642" i="4"/>
  <c r="E645" i="4" s="1"/>
  <c r="D634" i="1"/>
  <c r="F415" i="4"/>
  <c r="C410" i="1"/>
  <c r="H408" i="1"/>
  <c r="G408" i="1"/>
  <c r="H409" i="1"/>
  <c r="G409" i="1"/>
  <c r="D635" i="1"/>
  <c r="H287" i="1"/>
  <c r="G287" i="1"/>
  <c r="F645" i="4" l="1"/>
  <c r="H18" i="3"/>
  <c r="C639" i="1"/>
  <c r="H410" i="1"/>
  <c r="G410" i="1"/>
  <c r="G634" i="1"/>
  <c r="H634" i="1"/>
  <c r="I18" i="3"/>
  <c r="D639" i="1"/>
  <c r="E646" i="4"/>
  <c r="D636" i="1"/>
  <c r="F642" i="4"/>
  <c r="D646" i="4"/>
  <c r="C636" i="1"/>
  <c r="G635" i="1"/>
  <c r="H635" i="1"/>
  <c r="H639" i="1" l="1"/>
  <c r="G639" i="1"/>
  <c r="F646" i="4"/>
  <c r="C640" i="1"/>
  <c r="H19" i="3"/>
  <c r="G636" i="1"/>
  <c r="H636" i="1"/>
  <c r="I19" i="3"/>
  <c r="D640" i="1"/>
  <c r="H7" i="3" s="1"/>
  <c r="J3" i="9" l="1"/>
  <c r="I7" i="3"/>
  <c r="H640" i="1"/>
  <c r="G640" i="1"/>
  <c r="M272" i="9" l="1"/>
  <c r="L272" i="9"/>
  <c r="H18" i="9"/>
  <c r="G18" i="9"/>
  <c r="L16" i="9"/>
  <c r="H15" i="9"/>
  <c r="J13" i="9"/>
  <c r="I12" i="9"/>
  <c r="I17" i="9"/>
  <c r="K7" i="9"/>
  <c r="G16" i="9"/>
  <c r="K6" i="9"/>
  <c r="J5" i="9"/>
  <c r="K8" i="9"/>
  <c r="J12" i="9"/>
  <c r="M16" i="9"/>
  <c r="G15" i="9"/>
  <c r="J11" i="9"/>
  <c r="K9" i="9"/>
  <c r="I13" i="9"/>
  <c r="J8" i="9"/>
  <c r="K12" i="9"/>
  <c r="L15" i="9"/>
  <c r="I8" i="9"/>
  <c r="M15" i="9"/>
  <c r="K13" i="9"/>
  <c r="I7" i="9"/>
  <c r="I5" i="9"/>
  <c r="J9" i="9"/>
  <c r="G17" i="9"/>
  <c r="J17" i="9"/>
  <c r="I9" i="9"/>
  <c r="I11" i="9"/>
  <c r="J6" i="9"/>
  <c r="I6" i="9"/>
  <c r="K10" i="9"/>
  <c r="H17" i="9"/>
  <c r="H16" i="9"/>
  <c r="J10" i="9"/>
  <c r="K5" i="9"/>
  <c r="J7" i="9"/>
  <c r="K11" i="9"/>
  <c r="E18" i="9" l="1"/>
  <c r="B18" i="9" s="1"/>
  <c r="E13" i="9"/>
  <c r="B13" i="9" s="1"/>
  <c r="E15" i="9"/>
  <c r="E12" i="9"/>
  <c r="B12" i="9" s="1"/>
  <c r="E11" i="9"/>
  <c r="B11" i="9" s="1"/>
  <c r="F16" i="9"/>
  <c r="E9" i="9"/>
  <c r="B9" i="9" s="1"/>
  <c r="E8" i="9"/>
  <c r="B8" i="9" s="1"/>
  <c r="E10" i="9"/>
  <c r="B10" i="9" s="1"/>
  <c r="E6" i="9"/>
  <c r="B6" i="9" s="1"/>
  <c r="E7" i="9"/>
  <c r="B7" i="9" s="1"/>
  <c r="F15" i="9"/>
  <c r="E16" i="9"/>
  <c r="E5" i="9"/>
  <c r="E17" i="9"/>
  <c r="B17" i="9" s="1"/>
  <c r="F272" i="9"/>
  <c r="F14" i="9" l="1"/>
  <c r="B16" i="9"/>
  <c r="B272" i="9"/>
  <c r="F19" i="9"/>
  <c r="B5" i="9"/>
  <c r="E4" i="9"/>
  <c r="E14"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<sst xmlns="http://schemas.openxmlformats.org/spreadsheetml/2006/main" count="4313" uniqueCount="3394">
  <si>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</si>
  <si>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</si>
  <si>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</si>
  <si>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</si>
  <si>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</si>
  <si>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</si>
  <si>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</si>
  <si>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</si>
  <si>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</si>
  <si>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</si>
  <si>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</si>
  <si>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</si>
  <si>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</si>
  <si>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</si>
  <si>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</si>
  <si>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</si>
  <si>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</si>
  <si>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</si>
  <si>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</si>
  <si>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</si>
  <si>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</si>
  <si>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</si>
  <si>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</si>
  <si>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</si>
  <si>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</si>
  <si>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</si>
  <si>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</si>
  <si>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</si>
  <si>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</si>
  <si>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</si>
  <si>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</si>
  <si>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ČAĐAVICA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</si>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</sst>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10353912</v>
      </c>
      <c r="D2" s="6">
        <f>'PR-RAS'!E6</f>
        <v>10436463.42</v>
      </c>
      <c r="E2" s="6">
        <v>0</v>
      </c>
      <c r="F2" s="6">
        <v>0</v>
      </c>
      <c r="G2" s="7">
        <f t="shared" ref="G2:G264" si="0">(B2/1000)*(C2*1+D2*2)</f>
        <v>31226.83884</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1038752</v>
      </c>
      <c r="D3" s="1">
        <f>'PR-RAS'!E7</f>
        <v>4479793.1099999994</v>
      </c>
      <c r="E3" s="1">
        <v>0</v>
      </c>
      <c r="F3" s="1">
        <v>0</v>
      </c>
      <c r="G3" s="2">
        <f t="shared" si="0"/>
        <v>19996.676439999999</v>
      </c>
      <c r="H3" s="2">
        <f t="shared" si="1"/>
        <v>0.10999999940395355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875314</v>
      </c>
      <c r="D4" s="1">
        <f>'PR-RAS'!E8</f>
        <v>4344876.96</v>
      </c>
      <c r="E4" s="1">
        <v>0</v>
      </c>
      <c r="F4" s="1">
        <v>0</v>
      </c>
      <c r="G4" s="2">
        <f t="shared" si="0"/>
        <v>28695.20376</v>
      </c>
      <c r="H4" s="2">
        <f t="shared" si="1"/>
        <v>4.0000000037252903E-2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875314</v>
      </c>
      <c r="D5" s="1">
        <f>'PR-RAS'!E9</f>
        <v>4344876.96</v>
      </c>
      <c r="E5" s="1">
        <v>0</v>
      </c>
      <c r="F5" s="1">
        <v>0</v>
      </c>
      <c r="G5" s="2">
        <f t="shared" si="0"/>
        <v>38260.271679999998</v>
      </c>
      <c r="H5" s="2">
        <f t="shared" si="1"/>
        <v>4.0000000037252903E-2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160461</v>
      </c>
      <c r="D19" s="1">
        <f>'PR-RAS'!E23</f>
        <v>133572.43</v>
      </c>
      <c r="E19" s="1">
        <v>0</v>
      </c>
      <c r="F19" s="1">
        <v>0</v>
      </c>
      <c r="G19" s="2">
        <f t="shared" si="0"/>
        <v>7696.9054799999994</v>
      </c>
      <c r="H19" s="2">
        <f t="shared" si="1"/>
        <v>0.42999999999301508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160461</v>
      </c>
      <c r="D24" s="1">
        <f>'PR-RAS'!E28</f>
        <v>133572.43</v>
      </c>
      <c r="E24" s="1">
        <v>0</v>
      </c>
      <c r="F24" s="1">
        <v>0</v>
      </c>
      <c r="G24" s="2">
        <f t="shared" si="0"/>
        <v>9834.9347799999996</v>
      </c>
      <c r="H24" s="2">
        <f t="shared" si="1"/>
        <v>0.42999999999301508</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2977</v>
      </c>
      <c r="D25" s="1">
        <f>'PR-RAS'!E29</f>
        <v>1343.72</v>
      </c>
      <c r="E25" s="1">
        <v>0</v>
      </c>
      <c r="F25" s="1">
        <v>0</v>
      </c>
      <c r="G25" s="2">
        <f t="shared" si="0"/>
        <v>135.94656000000001</v>
      </c>
      <c r="H25" s="2">
        <f t="shared" si="1"/>
        <v>0.27999999999997272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1387</v>
      </c>
      <c r="D27" s="1">
        <f>'PR-RAS'!E31</f>
        <v>1343.72</v>
      </c>
      <c r="E27" s="1">
        <v>0</v>
      </c>
      <c r="F27" s="1">
        <v>0</v>
      </c>
      <c r="G27" s="2">
        <f t="shared" si="0"/>
        <v>105.93544</v>
      </c>
      <c r="H27" s="2">
        <f t="shared" si="1"/>
        <v>0.27999999999997272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1590</v>
      </c>
      <c r="D29" s="1">
        <f>'PR-RAS'!E33</f>
        <v>0</v>
      </c>
      <c r="E29" s="1">
        <v>0</v>
      </c>
      <c r="F29" s="1">
        <v>0</v>
      </c>
      <c r="G29" s="2">
        <f t="shared" si="0"/>
        <v>44.52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7338473</v>
      </c>
      <c r="D46" s="1">
        <f>'PR-RAS'!E50</f>
        <v>1657925.08</v>
      </c>
      <c r="E46" s="1">
        <v>0</v>
      </c>
      <c r="F46" s="1">
        <v>0</v>
      </c>
      <c r="G46" s="2">
        <f t="shared" si="0"/>
        <v>479444.54219999997</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7338473</v>
      </c>
      <c r="D55" s="1">
        <f>'PR-RAS'!E59</f>
        <v>1340496.01</v>
      </c>
      <c r="E55" s="1">
        <v>0</v>
      </c>
      <c r="F55" s="1">
        <v>0</v>
      </c>
      <c r="G55" s="2">
        <f t="shared" si="0"/>
        <v>541051.11107999994</v>
      </c>
      <c r="H55" s="2">
        <f t="shared" si="1"/>
        <v>1.0000000009313226E-2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4377683</v>
      </c>
      <c r="D56" s="1">
        <f>'PR-RAS'!E60</f>
        <v>970496.01</v>
      </c>
      <c r="E56" s="1">
        <v>0</v>
      </c>
      <c r="F56" s="1">
        <v>0</v>
      </c>
      <c r="G56" s="2">
        <f t="shared" si="0"/>
        <v>347527.12609999999</v>
      </c>
      <c r="H56" s="2">
        <f t="shared" si="1"/>
        <v>1.0000000009313226E-2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2960790</v>
      </c>
      <c r="D57" s="1">
        <f>'PR-RAS'!E61</f>
        <v>370000</v>
      </c>
      <c r="E57" s="1">
        <v>0</v>
      </c>
      <c r="F57" s="1">
        <v>0</v>
      </c>
      <c r="G57" s="2">
        <f t="shared" si="0"/>
        <v>207244.24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317429.07</v>
      </c>
      <c r="E58" s="1">
        <v>0</v>
      </c>
      <c r="F58" s="1">
        <v>0</v>
      </c>
      <c r="G58" s="2">
        <f t="shared" si="0"/>
        <v>36186.913980000005</v>
      </c>
      <c r="H58" s="2">
        <f t="shared" si="1"/>
        <v>7.0000000006984919E-2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317429.07</v>
      </c>
      <c r="E60" s="1">
        <v>0</v>
      </c>
      <c r="F60" s="1">
        <v>0</v>
      </c>
      <c r="G60" s="2">
        <f t="shared" si="0"/>
        <v>37456.630259999998</v>
      </c>
      <c r="H60" s="2">
        <f t="shared" si="1"/>
        <v>7.0000000006984919E-2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1199437</v>
      </c>
      <c r="D78" s="1">
        <f>'PR-RAS'!E82</f>
        <v>3396035.2499999995</v>
      </c>
      <c r="E78" s="1">
        <v>0</v>
      </c>
      <c r="F78" s="1">
        <v>0</v>
      </c>
      <c r="G78" s="2">
        <f t="shared" si="0"/>
        <v>615346.0774999999</v>
      </c>
      <c r="H78" s="2">
        <f t="shared" si="1"/>
        <v>0.24999999953433871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1498</v>
      </c>
      <c r="D79" s="1">
        <f>'PR-RAS'!E83</f>
        <v>18.3</v>
      </c>
      <c r="E79" s="1">
        <v>0</v>
      </c>
      <c r="F79" s="1">
        <v>0</v>
      </c>
      <c r="G79" s="2">
        <f t="shared" si="0"/>
        <v>119.69879999999999</v>
      </c>
      <c r="H79" s="2">
        <f t="shared" si="1"/>
        <v>0.30000000000000071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1498</v>
      </c>
      <c r="D82" s="1">
        <f>'PR-RAS'!E86</f>
        <v>18.3</v>
      </c>
      <c r="E82" s="1">
        <v>0</v>
      </c>
      <c r="F82" s="1">
        <v>0</v>
      </c>
      <c r="G82" s="2">
        <f t="shared" si="0"/>
        <v>124.3026</v>
      </c>
      <c r="H82" s="2">
        <f t="shared" si="1"/>
        <v>0.30000000000000071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1197939</v>
      </c>
      <c r="D87" s="1">
        <f>'PR-RAS'!E91</f>
        <v>3396016.9499999997</v>
      </c>
      <c r="E87" s="1">
        <v>0</v>
      </c>
      <c r="F87" s="1">
        <v>0</v>
      </c>
      <c r="G87" s="2">
        <f t="shared" si="0"/>
        <v>687137.6693999999</v>
      </c>
      <c r="H87" s="2">
        <f t="shared" si="1"/>
        <v>5.0000000279396772E-2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37011</v>
      </c>
      <c r="D88" s="1">
        <f>'PR-RAS'!E92</f>
        <v>812040.61</v>
      </c>
      <c r="E88" s="1">
        <v>0</v>
      </c>
      <c r="F88" s="1">
        <v>0</v>
      </c>
      <c r="G88" s="2">
        <f t="shared" si="0"/>
        <v>144515.02313999998</v>
      </c>
      <c r="H88" s="2">
        <f t="shared" si="1"/>
        <v>0.39000000001396984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1160928</v>
      </c>
      <c r="D89" s="1">
        <f>'PR-RAS'!E93</f>
        <v>2583976.34</v>
      </c>
      <c r="E89" s="1">
        <v>0</v>
      </c>
      <c r="F89" s="1">
        <v>0</v>
      </c>
      <c r="G89" s="2">
        <f t="shared" si="0"/>
        <v>556941.49983999995</v>
      </c>
      <c r="H89" s="2">
        <f t="shared" si="1"/>
        <v>0.33999999985098839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672843</v>
      </c>
      <c r="D102" s="1">
        <f>'PR-RAS'!E106</f>
        <v>836037.92</v>
      </c>
      <c r="E102" s="1">
        <v>0</v>
      </c>
      <c r="F102" s="1">
        <v>0</v>
      </c>
      <c r="G102" s="2">
        <f t="shared" si="0"/>
        <v>236836.80283999999</v>
      </c>
      <c r="H102" s="2">
        <f t="shared" si="1"/>
        <v>7.9999999958090484E-2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v>
      </c>
      <c r="D103" s="1">
        <f>'PR-RAS'!E107</f>
        <v>9.2200000000000006</v>
      </c>
      <c r="E103" s="1">
        <v>0</v>
      </c>
      <c r="F103" s="1">
        <v>0</v>
      </c>
      <c r="G103" s="2">
        <f t="shared" si="0"/>
        <v>6.5728799999999996</v>
      </c>
      <c r="H103" s="2">
        <f t="shared" si="1"/>
        <v>0.22000000000000064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v>
      </c>
      <c r="D106" s="1">
        <f>'PR-RAS'!E110</f>
        <v>9.2200000000000006</v>
      </c>
      <c r="E106" s="1">
        <v>0</v>
      </c>
      <c r="F106" s="1">
        <v>0</v>
      </c>
      <c r="G106" s="2">
        <f t="shared" si="0"/>
        <v>6.7661999999999995</v>
      </c>
      <c r="H106" s="2">
        <f t="shared" si="1"/>
        <v>0.22000000000000064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169166</v>
      </c>
      <c r="D108" s="1">
        <f>'PR-RAS'!E112</f>
        <v>306747.39</v>
      </c>
      <c r="E108" s="1">
        <v>0</v>
      </c>
      <c r="F108" s="1">
        <v>0</v>
      </c>
      <c r="G108" s="2">
        <f t="shared" si="0"/>
        <v>83744.703460000004</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505</v>
      </c>
      <c r="D110" s="1">
        <f>'PR-RAS'!E114</f>
        <v>1321.46</v>
      </c>
      <c r="E110" s="1">
        <v>0</v>
      </c>
      <c r="F110" s="1">
        <v>0</v>
      </c>
      <c r="G110" s="2">
        <f t="shared" si="0"/>
        <v>343.12328000000002</v>
      </c>
      <c r="H110" s="2">
        <f t="shared" si="1"/>
        <v>0.46000000000003638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168661</v>
      </c>
      <c r="D111" s="1">
        <f>'PR-RAS'!E115</f>
        <v>305425.93</v>
      </c>
      <c r="E111" s="1">
        <v>0</v>
      </c>
      <c r="F111" s="1">
        <v>0</v>
      </c>
      <c r="G111" s="2">
        <f t="shared" si="0"/>
        <v>85746.414600000004</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503631</v>
      </c>
      <c r="D116" s="1">
        <f>'PR-RAS'!E120</f>
        <v>529281.31000000006</v>
      </c>
      <c r="E116" s="1">
        <v>0</v>
      </c>
      <c r="F116" s="1">
        <v>0</v>
      </c>
      <c r="G116" s="2">
        <f t="shared" si="0"/>
        <v>179652.26630000002</v>
      </c>
      <c r="H116" s="2">
        <f t="shared" si="1"/>
        <v>0.31000000005587935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1002</v>
      </c>
      <c r="D117" s="1">
        <f>'PR-RAS'!E121</f>
        <v>713.4</v>
      </c>
      <c r="E117" s="1">
        <v>0</v>
      </c>
      <c r="F117" s="1">
        <v>0</v>
      </c>
      <c r="G117" s="2">
        <f t="shared" si="0"/>
        <v>281.74080000000004</v>
      </c>
      <c r="H117" s="2">
        <f t="shared" si="1"/>
        <v>0.39999999999997726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502629</v>
      </c>
      <c r="D118" s="1">
        <f>'PR-RAS'!E122</f>
        <v>528567.91</v>
      </c>
      <c r="E118" s="1">
        <v>0</v>
      </c>
      <c r="F118" s="1">
        <v>0</v>
      </c>
      <c r="G118" s="2">
        <f t="shared" si="0"/>
        <v>182492.48394000001</v>
      </c>
      <c r="H118" s="2">
        <f t="shared" si="1"/>
        <v>8.999999996740371E-2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39175</v>
      </c>
      <c r="D120" s="1">
        <f>'PR-RAS'!E124</f>
        <v>46575</v>
      </c>
      <c r="E120" s="1">
        <v>0</v>
      </c>
      <c r="F120" s="1">
        <v>0</v>
      </c>
      <c r="G120" s="2">
        <f t="shared" si="0"/>
        <v>15746.674999999999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39175</v>
      </c>
      <c r="D121" s="1">
        <f>'PR-RAS'!E125</f>
        <v>46575</v>
      </c>
      <c r="E121" s="1">
        <v>0</v>
      </c>
      <c r="F121" s="1">
        <v>0</v>
      </c>
      <c r="G121" s="2">
        <f t="shared" si="0"/>
        <v>15879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39175</v>
      </c>
      <c r="D123" s="1">
        <f>'PR-RAS'!E127</f>
        <v>46575</v>
      </c>
      <c r="E123" s="1">
        <v>0</v>
      </c>
      <c r="F123" s="1">
        <v>0</v>
      </c>
      <c r="G123" s="2">
        <f t="shared" si="0"/>
        <v>16143.65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65232</v>
      </c>
      <c r="D135" s="1">
        <f>'PR-RAS'!E139</f>
        <v>20097.060000000001</v>
      </c>
      <c r="E135" s="1">
        <v>0</v>
      </c>
      <c r="F135" s="1">
        <v>0</v>
      </c>
      <c r="G135" s="2">
        <f t="shared" si="0"/>
        <v>14127.10008</v>
      </c>
      <c r="H135" s="2">
        <f t="shared" si="1"/>
        <v>6.0000000001309672E-2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65232</v>
      </c>
      <c r="D146" s="1">
        <f>'PR-RAS'!E150</f>
        <v>20097.060000000001</v>
      </c>
      <c r="E146" s="1">
        <v>0</v>
      </c>
      <c r="F146" s="1">
        <v>0</v>
      </c>
      <c r="G146" s="2">
        <f t="shared" si="0"/>
        <v>15286.787399999997</v>
      </c>
      <c r="H146" s="2">
        <f t="shared" si="1"/>
        <v>6.0000000001309672E-2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5348182</v>
      </c>
      <c r="D147" s="1">
        <f>'PR-RAS'!E151</f>
        <v>6133752.1699999999</v>
      </c>
      <c r="E147" s="1">
        <v>0</v>
      </c>
      <c r="F147" s="1">
        <v>0</v>
      </c>
      <c r="G147" s="2">
        <f t="shared" si="0"/>
        <v>2571890.2056399998</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1497820</v>
      </c>
      <c r="D148" s="1">
        <f>'PR-RAS'!E152</f>
        <v>1009960.39</v>
      </c>
      <c r="E148" s="1">
        <v>0</v>
      </c>
      <c r="F148" s="1">
        <v>0</v>
      </c>
      <c r="G148" s="2">
        <f t="shared" si="0"/>
        <v>517107.89465999999</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1225771</v>
      </c>
      <c r="D149" s="1">
        <f>'PR-RAS'!E153</f>
        <v>808667.42</v>
      </c>
      <c r="E149" s="1">
        <v>0</v>
      </c>
      <c r="F149" s="1">
        <v>0</v>
      </c>
      <c r="G149" s="2">
        <f t="shared" si="0"/>
        <v>420779.66431999998</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1225771</v>
      </c>
      <c r="D150" s="1">
        <f>'PR-RAS'!E154</f>
        <v>808667.42</v>
      </c>
      <c r="E150" s="1">
        <v>0</v>
      </c>
      <c r="F150" s="1">
        <v>0</v>
      </c>
      <c r="G150" s="2">
        <f t="shared" si="0"/>
        <v>423622.77015999996</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69804</v>
      </c>
      <c r="D154" s="1">
        <f>'PR-RAS'!E158</f>
        <v>58990.97</v>
      </c>
      <c r="E154" s="1">
        <v>0</v>
      </c>
      <c r="F154" s="1">
        <v>0</v>
      </c>
      <c r="G154" s="2">
        <f t="shared" si="0"/>
        <v>28731.248820000001</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202245</v>
      </c>
      <c r="D155" s="1">
        <f>'PR-RAS'!E159</f>
        <v>142302</v>
      </c>
      <c r="E155" s="1">
        <v>0</v>
      </c>
      <c r="F155" s="1">
        <v>0</v>
      </c>
      <c r="G155" s="2">
        <f t="shared" si="0"/>
        <v>74974.745999999999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202245</v>
      </c>
      <c r="D157" s="1">
        <f>'PR-RAS'!E161</f>
        <v>142302</v>
      </c>
      <c r="E157" s="1">
        <v>0</v>
      </c>
      <c r="F157" s="1">
        <v>0</v>
      </c>
      <c r="G157" s="2">
        <f t="shared" si="0"/>
        <v>75948.444000000003</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1695531</v>
      </c>
      <c r="D159" s="1">
        <f>'PR-RAS'!E163</f>
        <v>2474074.3199999998</v>
      </c>
      <c r="E159" s="1">
        <v>0</v>
      </c>
      <c r="F159" s="1">
        <v>0</v>
      </c>
      <c r="G159" s="2">
        <f t="shared" si="0"/>
        <v>1049701.3831199999</v>
      </c>
      <c r="H159" s="2">
        <f t="shared" si="1"/>
        <v>0.31999999983236194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78091</v>
      </c>
      <c r="D160" s="1">
        <f>'PR-RAS'!E164</f>
        <v>73476.010000000009</v>
      </c>
      <c r="E160" s="1">
        <v>0</v>
      </c>
      <c r="F160" s="1">
        <v>0</v>
      </c>
      <c r="G160" s="2">
        <f t="shared" si="0"/>
        <v>35781.840180000007</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14969</v>
      </c>
      <c r="D161" s="1">
        <f>'PR-RAS'!E165</f>
        <v>22026.5</v>
      </c>
      <c r="E161" s="1">
        <v>0</v>
      </c>
      <c r="F161" s="1">
        <v>0</v>
      </c>
      <c r="G161" s="2">
        <f t="shared" si="0"/>
        <v>9443.52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60535</v>
      </c>
      <c r="D162" s="1">
        <f>'PR-RAS'!E166</f>
        <v>46218.26</v>
      </c>
      <c r="E162" s="1">
        <v>0</v>
      </c>
      <c r="F162" s="1">
        <v>0</v>
      </c>
      <c r="G162" s="2">
        <f t="shared" si="0"/>
        <v>24628.414720000004</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2587</v>
      </c>
      <c r="D163" s="1">
        <f>'PR-RAS'!E167</f>
        <v>5231.25</v>
      </c>
      <c r="E163" s="1">
        <v>0</v>
      </c>
      <c r="F163" s="1">
        <v>0</v>
      </c>
      <c r="G163" s="2">
        <f t="shared" si="0"/>
        <v>2114.0190000000002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273090</v>
      </c>
      <c r="D165" s="1">
        <f>'PR-RAS'!E169</f>
        <v>295769.32999999996</v>
      </c>
      <c r="E165" s="1">
        <v>0</v>
      </c>
      <c r="F165" s="1">
        <v>0</v>
      </c>
      <c r="G165" s="2">
        <f t="shared" si="0"/>
        <v>141799.10024</v>
      </c>
      <c r="H165" s="2">
        <f t="shared" si="1"/>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31844</v>
      </c>
      <c r="D166" s="1">
        <f>'PR-RAS'!E170</f>
        <v>26047.57</v>
      </c>
      <c r="E166" s="1">
        <v>0</v>
      </c>
      <c r="F166" s="1">
        <v>0</v>
      </c>
      <c r="G166" s="2">
        <f t="shared" si="0"/>
        <v>13849.9581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18560</v>
      </c>
      <c r="D167" s="1">
        <f>'PR-RAS'!E171</f>
        <v>17543.740000000002</v>
      </c>
      <c r="E167" s="1">
        <v>0</v>
      </c>
      <c r="F167" s="1">
        <v>0</v>
      </c>
      <c r="G167" s="2">
        <f t="shared" si="0"/>
        <v>8905.4816800000008</v>
      </c>
      <c r="H167" s="2">
        <f t="shared" si="1"/>
        <v>0.25999999999839929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177934</v>
      </c>
      <c r="D168" s="1">
        <f>'PR-RAS'!E172</f>
        <v>218424.04</v>
      </c>
      <c r="E168" s="1">
        <v>0</v>
      </c>
      <c r="F168" s="1">
        <v>0</v>
      </c>
      <c r="G168" s="2">
        <f t="shared" si="0"/>
        <v>102668.60736000002</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1179</v>
      </c>
      <c r="D169" s="1">
        <f>'PR-RAS'!E173</f>
        <v>24422.75</v>
      </c>
      <c r="E169" s="1">
        <v>0</v>
      </c>
      <c r="F169" s="1">
        <v>0</v>
      </c>
      <c r="G169" s="2">
        <f t="shared" si="0"/>
        <v>8404.116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43573</v>
      </c>
      <c r="D170" s="1">
        <f>'PR-RAS'!E174</f>
        <v>9331.23</v>
      </c>
      <c r="E170" s="1">
        <v>0</v>
      </c>
      <c r="F170" s="1">
        <v>0</v>
      </c>
      <c r="G170" s="2">
        <f t="shared" si="0"/>
        <v>10517.792740000001</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743657</v>
      </c>
      <c r="D173" s="1">
        <f>'PR-RAS'!E177</f>
        <v>1433246.52</v>
      </c>
      <c r="E173" s="1">
        <v>0</v>
      </c>
      <c r="F173" s="1">
        <v>0</v>
      </c>
      <c r="G173" s="2">
        <f t="shared" si="0"/>
        <v>620945.80687999993</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45519</v>
      </c>
      <c r="D174" s="1">
        <f>'PR-RAS'!E178</f>
        <v>50113.32</v>
      </c>
      <c r="E174" s="1">
        <v>0</v>
      </c>
      <c r="F174" s="1">
        <v>0</v>
      </c>
      <c r="G174" s="2">
        <f t="shared" si="0"/>
        <v>25213.995719999999</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144163</v>
      </c>
      <c r="D175" s="1">
        <f>'PR-RAS'!E179</f>
        <v>439148.03</v>
      </c>
      <c r="E175" s="1">
        <v>0</v>
      </c>
      <c r="F175" s="1">
        <v>0</v>
      </c>
      <c r="G175" s="2">
        <f t="shared" si="0"/>
        <v>177907.87643999999</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127187</v>
      </c>
      <c r="D176" s="1">
        <f>'PR-RAS'!E180</f>
        <v>179207.75</v>
      </c>
      <c r="E176" s="1">
        <v>0</v>
      </c>
      <c r="F176" s="1">
        <v>0</v>
      </c>
      <c r="G176" s="2">
        <f t="shared" si="0"/>
        <v>84980.4375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247265</v>
      </c>
      <c r="D177" s="1">
        <f>'PR-RAS'!E181</f>
        <v>250284.37</v>
      </c>
      <c r="E177" s="1">
        <v>0</v>
      </c>
      <c r="F177" s="1">
        <v>0</v>
      </c>
      <c r="G177" s="2">
        <f t="shared" si="0"/>
        <v>131618.73823999998</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105133.93</v>
      </c>
      <c r="E178" s="1">
        <v>0</v>
      </c>
      <c r="F178" s="1">
        <v>0</v>
      </c>
      <c r="G178" s="2">
        <f t="shared" si="0"/>
        <v>37217.411219999995</v>
      </c>
      <c r="H178" s="2">
        <f t="shared" si="1"/>
        <v>7.0000000006984919E-2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179523</v>
      </c>
      <c r="D180" s="1">
        <f>'PR-RAS'!E184</f>
        <v>398604.12</v>
      </c>
      <c r="E180" s="1">
        <v>0</v>
      </c>
      <c r="F180" s="1">
        <v>0</v>
      </c>
      <c r="G180" s="2">
        <f t="shared" si="0"/>
        <v>174834.89195999998</v>
      </c>
      <c r="H180" s="2">
        <f t="shared" si="1"/>
        <v>0.11999999999534339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10755</v>
      </c>
      <c r="E182" s="1">
        <v>0</v>
      </c>
      <c r="F182" s="1">
        <v>0</v>
      </c>
      <c r="G182" s="2">
        <f t="shared" si="0"/>
        <v>3893.31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600693</v>
      </c>
      <c r="D184" s="1">
        <f>'PR-RAS'!E188</f>
        <v>671582.46</v>
      </c>
      <c r="E184" s="1">
        <v>0</v>
      </c>
      <c r="F184" s="1">
        <v>0</v>
      </c>
      <c r="G184" s="2">
        <f t="shared" si="0"/>
        <v>355725.99935999996</v>
      </c>
      <c r="H184" s="2">
        <f t="shared" si="1"/>
        <v>0.4599999999627471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48972</v>
      </c>
      <c r="D185" s="1">
        <f>'PR-RAS'!E189</f>
        <v>70202.14</v>
      </c>
      <c r="E185" s="1">
        <v>0</v>
      </c>
      <c r="F185" s="1">
        <v>0</v>
      </c>
      <c r="G185" s="2">
        <f t="shared" si="0"/>
        <v>34845.235520000002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66024</v>
      </c>
      <c r="D186" s="1">
        <f>'PR-RAS'!E190</f>
        <v>56317.57</v>
      </c>
      <c r="E186" s="1">
        <v>0</v>
      </c>
      <c r="F186" s="1">
        <v>0</v>
      </c>
      <c r="G186" s="2">
        <f t="shared" si="0"/>
        <v>33051.940900000001</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20955</v>
      </c>
      <c r="D187" s="1">
        <f>'PR-RAS'!E191</f>
        <v>31266.880000000001</v>
      </c>
      <c r="E187" s="1">
        <v>0</v>
      </c>
      <c r="F187" s="1">
        <v>0</v>
      </c>
      <c r="G187" s="2">
        <f t="shared" si="0"/>
        <v>15528.909360000001</v>
      </c>
      <c r="H187" s="2">
        <f t="shared" si="1"/>
        <v>0.11999999999898137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5120</v>
      </c>
      <c r="D188" s="1">
        <f>'PR-RAS'!E192</f>
        <v>651</v>
      </c>
      <c r="E188" s="1">
        <v>0</v>
      </c>
      <c r="F188" s="1">
        <v>0</v>
      </c>
      <c r="G188" s="2">
        <f t="shared" si="0"/>
        <v>1200.914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459622</v>
      </c>
      <c r="D191" s="1">
        <f>'PR-RAS'!E195</f>
        <v>513144.87</v>
      </c>
      <c r="E191" s="1">
        <v>0</v>
      </c>
      <c r="F191" s="1">
        <v>0</v>
      </c>
      <c r="G191" s="2">
        <f t="shared" si="0"/>
        <v>282323.23060000001</v>
      </c>
      <c r="H191" s="2">
        <f t="shared" si="1"/>
        <v>0.13000000000465661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138612</v>
      </c>
      <c r="D192" s="1">
        <f>'PR-RAS'!E196</f>
        <v>113758.91</v>
      </c>
      <c r="E192" s="1">
        <v>0</v>
      </c>
      <c r="F192" s="1">
        <v>0</v>
      </c>
      <c r="G192" s="2">
        <f t="shared" si="0"/>
        <v>69930.795620000004</v>
      </c>
      <c r="H192" s="2">
        <f t="shared" si="1"/>
        <v>8.999999999650754E-2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91947</v>
      </c>
      <c r="D198" s="1">
        <f>'PR-RAS'!E202</f>
        <v>83247.179999999993</v>
      </c>
      <c r="E198" s="1">
        <v>0</v>
      </c>
      <c r="F198" s="1">
        <v>0</v>
      </c>
      <c r="G198" s="2">
        <f t="shared" si="0"/>
        <v>50912.947919999999</v>
      </c>
      <c r="H198" s="2">
        <f t="shared" si="1"/>
        <v>0.17999999999301508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91947</v>
      </c>
      <c r="D201" s="1">
        <f>'PR-RAS'!E205</f>
        <v>83247.179999999993</v>
      </c>
      <c r="E201" s="1">
        <v>0</v>
      </c>
      <c r="F201" s="1">
        <v>0</v>
      </c>
      <c r="G201" s="2">
        <f t="shared" si="0"/>
        <v>51688.271999999997</v>
      </c>
      <c r="H201" s="2">
        <f t="shared" si="1"/>
        <v>0.17999999999301508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46665</v>
      </c>
      <c r="D206" s="1">
        <f>'PR-RAS'!E210</f>
        <v>30511.730000000003</v>
      </c>
      <c r="E206" s="1">
        <v>0</v>
      </c>
      <c r="F206" s="1">
        <v>0</v>
      </c>
      <c r="G206" s="2">
        <f t="shared" si="0"/>
        <v>22076.134300000002</v>
      </c>
      <c r="H206" s="2">
        <f t="shared" si="1"/>
        <v>0.26999999999679858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34745</v>
      </c>
      <c r="D207" s="1">
        <f>'PR-RAS'!E211</f>
        <v>17922.330000000002</v>
      </c>
      <c r="E207" s="1">
        <v>0</v>
      </c>
      <c r="F207" s="1">
        <v>0</v>
      </c>
      <c r="G207" s="2">
        <f t="shared" si="0"/>
        <v>14541.46996</v>
      </c>
      <c r="H207" s="2">
        <f t="shared" si="1"/>
        <v>0.33000000000174623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11920</v>
      </c>
      <c r="D210" s="1">
        <f>'PR-RAS'!E214</f>
        <v>12589.4</v>
      </c>
      <c r="E210" s="1">
        <v>0</v>
      </c>
      <c r="F210" s="1">
        <v>0</v>
      </c>
      <c r="G210" s="2">
        <f t="shared" si="0"/>
        <v>7753.6491999999998</v>
      </c>
      <c r="H210" s="2">
        <f t="shared" si="1"/>
        <v>0.3999999999996362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706278</v>
      </c>
      <c r="D220" s="1">
        <f>'PR-RAS'!E224</f>
        <v>1198055.9099999999</v>
      </c>
      <c r="E220" s="1">
        <v>0</v>
      </c>
      <c r="F220" s="1">
        <v>0</v>
      </c>
      <c r="G220" s="2">
        <f t="shared" si="0"/>
        <v>679423.37057999999</v>
      </c>
      <c r="H220" s="2">
        <f t="shared" si="1"/>
        <v>9.0000000083819032E-2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706278</v>
      </c>
      <c r="D236" s="1">
        <f>'PR-RAS'!E240</f>
        <v>1198055.9099999999</v>
      </c>
      <c r="E236" s="1">
        <v>0</v>
      </c>
      <c r="F236" s="1">
        <v>0</v>
      </c>
      <c r="G236" s="2">
        <f t="shared" si="0"/>
        <v>729061.60769999993</v>
      </c>
      <c r="H236" s="2">
        <f t="shared" si="1"/>
        <v>9.0000000083819032E-2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693388</v>
      </c>
      <c r="D237" s="1">
        <f>'PR-RAS'!E241</f>
        <v>1198055.9099999999</v>
      </c>
      <c r="E237" s="1">
        <v>0</v>
      </c>
      <c r="F237" s="1">
        <v>0</v>
      </c>
      <c r="G237" s="2">
        <f t="shared" si="0"/>
        <v>729121.95751999994</v>
      </c>
      <c r="H237" s="2">
        <f t="shared" si="1"/>
        <v>9.0000000083819032E-2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12890</v>
      </c>
      <c r="D238" s="1">
        <f>'PR-RAS'!E242</f>
        <v>0</v>
      </c>
      <c r="E238" s="1">
        <v>0</v>
      </c>
      <c r="F238" s="1">
        <v>0</v>
      </c>
      <c r="G238" s="2">
        <f t="shared" si="0"/>
        <v>3054.93</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344120</v>
      </c>
      <c r="D248" s="1">
        <f>'PR-RAS'!E252</f>
        <v>344268.49</v>
      </c>
      <c r="E248" s="1">
        <v>0</v>
      </c>
      <c r="F248" s="1">
        <v>0</v>
      </c>
      <c r="G248" s="2">
        <f t="shared" si="0"/>
        <v>255066.27406</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344120</v>
      </c>
      <c r="D255" s="1">
        <f>'PR-RAS'!E259</f>
        <v>344268.49</v>
      </c>
      <c r="E255" s="1">
        <v>0</v>
      </c>
      <c r="F255" s="1">
        <v>0</v>
      </c>
      <c r="G255" s="2">
        <f t="shared" si="0"/>
        <v>262294.87291999999</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344120</v>
      </c>
      <c r="D256" s="1">
        <f>'PR-RAS'!E260</f>
        <v>344268.49</v>
      </c>
      <c r="E256" s="1">
        <v>0</v>
      </c>
      <c r="F256" s="1">
        <v>0</v>
      </c>
      <c r="G256" s="2">
        <f t="shared" si="0"/>
        <v>263327.52990000002</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965821</v>
      </c>
      <c r="D259" s="1">
        <f>'PR-RAS'!E263</f>
        <v>993634.14999999991</v>
      </c>
      <c r="E259" s="1">
        <v>0</v>
      </c>
      <c r="F259" s="1">
        <v>0</v>
      </c>
      <c r="G259" s="2">
        <f t="shared" si="0"/>
        <v>761897.03940000001</v>
      </c>
      <c r="H259" s="2">
        <f t="shared" si="1"/>
        <v>0.14999999990686774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819485</v>
      </c>
      <c r="D260" s="1">
        <f>'PR-RAS'!E264</f>
        <v>548774.6</v>
      </c>
      <c r="E260" s="1">
        <v>0</v>
      </c>
      <c r="F260" s="1">
        <v>0</v>
      </c>
      <c r="G260" s="2">
        <f t="shared" si="0"/>
        <v>496511.8578</v>
      </c>
      <c r="H260" s="2">
        <f t="shared" si="1"/>
        <v>0.40000000002328306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819485</v>
      </c>
      <c r="D261" s="1">
        <f>'PR-RAS'!E265</f>
        <v>548774.6</v>
      </c>
      <c r="E261" s="1">
        <v>0</v>
      </c>
      <c r="F261" s="1">
        <v>0</v>
      </c>
      <c r="G261" s="2">
        <f t="shared" si="0"/>
        <v>498428.89199999999</v>
      </c>
      <c r="H261" s="2">
        <f t="shared" si="1"/>
        <v>0.40000000002328306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146336</v>
      </c>
      <c r="D264" s="1">
        <f>'PR-RAS'!E268</f>
        <v>45500</v>
      </c>
      <c r="E264" s="1">
        <v>0</v>
      </c>
      <c r="F264" s="1">
        <v>0</v>
      </c>
      <c r="G264" s="2">
        <f t="shared" si="0"/>
        <v>62419.368000000002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146336</v>
      </c>
      <c r="D265" s="1">
        <f>'PR-RAS'!E269</f>
        <v>45500</v>
      </c>
      <c r="E265" s="1">
        <v>0</v>
      </c>
      <c r="F265" s="1">
        <v>0</v>
      </c>
      <c r="G265" s="2">
        <f t="shared" ref="G265:G521" si="8">(B265/1000)*(C265*1+D265*2)</f>
        <v>62656.704000000005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399359.55</v>
      </c>
      <c r="E269" s="1">
        <v>0</v>
      </c>
      <c r="F269" s="1">
        <v>0</v>
      </c>
      <c r="G269" s="2">
        <f t="shared" si="8"/>
        <v>214056.7188</v>
      </c>
      <c r="H269" s="2">
        <f t="shared" si="9"/>
        <v>0.45000000001164153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399359.55</v>
      </c>
      <c r="E270" s="1">
        <v>0</v>
      </c>
      <c r="F270" s="1">
        <v>0</v>
      </c>
      <c r="G270" s="2">
        <f t="shared" si="8"/>
        <v>214855.43790000002</v>
      </c>
      <c r="H270" s="2">
        <f t="shared" si="9"/>
        <v>0.45000000001164153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5348182</v>
      </c>
      <c r="D285" s="1">
        <f>'PR-RAS'!E289</f>
        <v>6133752.1699999999</v>
      </c>
      <c r="E285" s="1">
        <v>0</v>
      </c>
      <c r="F285" s="1">
        <v>0</v>
      </c>
      <c r="G285" s="2">
        <f t="shared" si="8"/>
        <v>5002854.9205599995</v>
      </c>
      <c r="H285" s="2">
        <f t="shared" si="9"/>
        <v>0.16999999992549419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5005730</v>
      </c>
      <c r="D286" s="1">
        <f>'PR-RAS'!E290</f>
        <v>4302711.25</v>
      </c>
      <c r="E286" s="1">
        <v>0</v>
      </c>
      <c r="F286" s="1">
        <v>0</v>
      </c>
      <c r="G286" s="2">
        <f t="shared" si="8"/>
        <v>3879178.4624999994</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9079440</v>
      </c>
      <c r="D288" s="1">
        <f>'PR-RAS'!E292</f>
        <v>15061102.33</v>
      </c>
      <c r="E288" s="1">
        <v>0</v>
      </c>
      <c r="F288" s="1">
        <v>0</v>
      </c>
      <c r="G288" s="2">
        <f t="shared" si="8"/>
        <v>11250872.017419998</v>
      </c>
      <c r="H288" s="2">
        <f t="shared" si="9"/>
        <v>0.33000000007450581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78480</v>
      </c>
      <c r="D293" s="1">
        <f>'PR-RAS'!E298</f>
        <v>0</v>
      </c>
      <c r="E293" s="1">
        <v>0</v>
      </c>
      <c r="F293" s="1">
        <v>0</v>
      </c>
      <c r="G293" s="2">
        <f t="shared" si="8"/>
        <v>22916.16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78480</v>
      </c>
      <c r="D306" s="1">
        <f>'PR-RAS'!E311</f>
        <v>0</v>
      </c>
      <c r="E306" s="1">
        <v>0</v>
      </c>
      <c r="F306" s="1">
        <v>0</v>
      </c>
      <c r="G306" s="2">
        <f t="shared" si="8"/>
        <v>23936.399999999998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14480</v>
      </c>
      <c r="D307" s="1">
        <f>'PR-RAS'!E312</f>
        <v>0</v>
      </c>
      <c r="E307" s="1">
        <v>0</v>
      </c>
      <c r="F307" s="1">
        <v>0</v>
      </c>
      <c r="G307" s="2">
        <f t="shared" si="8"/>
        <v>4430.88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14480</v>
      </c>
      <c r="D308" s="1">
        <f>'PR-RAS'!E313</f>
        <v>0</v>
      </c>
      <c r="E308" s="1">
        <v>0</v>
      </c>
      <c r="F308" s="1">
        <v>0</v>
      </c>
      <c r="G308" s="2">
        <f t="shared" si="8"/>
        <v>4445.3599999999997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64000</v>
      </c>
      <c r="D321" s="1">
        <f>'PR-RAS'!E326</f>
        <v>0</v>
      </c>
      <c r="E321" s="1">
        <v>0</v>
      </c>
      <c r="F321" s="1">
        <v>0</v>
      </c>
      <c r="G321" s="2">
        <f t="shared" si="8"/>
        <v>20480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64000</v>
      </c>
      <c r="D322" s="1">
        <f>'PR-RAS'!E327</f>
        <v>0</v>
      </c>
      <c r="E322" s="1">
        <v>0</v>
      </c>
      <c r="F322" s="1">
        <v>0</v>
      </c>
      <c r="G322" s="2">
        <f t="shared" si="8"/>
        <v>20544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4212994</v>
      </c>
      <c r="D345" s="1">
        <f>'PR-RAS'!E350</f>
        <v>1442938</v>
      </c>
      <c r="E345" s="1">
        <v>0</v>
      </c>
      <c r="F345" s="1">
        <v>0</v>
      </c>
      <c r="G345" s="2">
        <f t="shared" si="8"/>
        <v>2442011.2799999998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322875</v>
      </c>
      <c r="D346" s="1">
        <f>'PR-RAS'!E351</f>
        <v>127625</v>
      </c>
      <c r="E346" s="1">
        <v>0</v>
      </c>
      <c r="F346" s="1">
        <v>0</v>
      </c>
      <c r="G346" s="2">
        <f t="shared" si="8"/>
        <v>199453.12499999997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8000</v>
      </c>
      <c r="E347" s="1">
        <v>0</v>
      </c>
      <c r="F347" s="1">
        <v>0</v>
      </c>
      <c r="G347" s="2">
        <f t="shared" si="8"/>
        <v>5536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8000</v>
      </c>
      <c r="E348" s="1">
        <v>0</v>
      </c>
      <c r="F348" s="1">
        <v>0</v>
      </c>
      <c r="G348" s="2">
        <f t="shared" si="8"/>
        <v>5552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322875</v>
      </c>
      <c r="D351" s="1">
        <f>'PR-RAS'!E356</f>
        <v>119625</v>
      </c>
      <c r="E351" s="1">
        <v>0</v>
      </c>
      <c r="F351" s="1">
        <v>0</v>
      </c>
      <c r="G351" s="2">
        <f t="shared" si="8"/>
        <v>196743.75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322875</v>
      </c>
      <c r="D357" s="1">
        <f>'PR-RAS'!E362</f>
        <v>119625</v>
      </c>
      <c r="E357" s="1">
        <v>0</v>
      </c>
      <c r="F357" s="1">
        <v>0</v>
      </c>
      <c r="G357" s="2">
        <f t="shared" si="8"/>
        <v>200116.5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3302576</v>
      </c>
      <c r="D358" s="1">
        <f>'PR-RAS'!E363</f>
        <v>997718</v>
      </c>
      <c r="E358" s="1">
        <v>0</v>
      </c>
      <c r="F358" s="1">
        <v>0</v>
      </c>
      <c r="G358" s="2">
        <f t="shared" si="8"/>
        <v>1891390.284</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3146432</v>
      </c>
      <c r="D359" s="1">
        <f>'PR-RAS'!E364</f>
        <v>976743</v>
      </c>
      <c r="E359" s="1">
        <v>0</v>
      </c>
      <c r="F359" s="1">
        <v>0</v>
      </c>
      <c r="G359" s="2">
        <f t="shared" si="8"/>
        <v>1825770.6439999999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2524694</v>
      </c>
      <c r="D361" s="1">
        <f>'PR-RAS'!E366</f>
        <v>402343.08</v>
      </c>
      <c r="E361" s="1">
        <v>0</v>
      </c>
      <c r="F361" s="1">
        <v>0</v>
      </c>
      <c r="G361" s="2">
        <f t="shared" si="8"/>
        <v>1198576.8576</v>
      </c>
      <c r="H361" s="2">
        <f t="shared" si="9"/>
        <v>8.0000000016298145E-2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479055.43</v>
      </c>
      <c r="E362" s="1">
        <v>0</v>
      </c>
      <c r="F362" s="1">
        <v>0</v>
      </c>
      <c r="G362" s="2">
        <f t="shared" si="8"/>
        <v>345878.02045999997</v>
      </c>
      <c r="H362" s="2">
        <f t="shared" si="9"/>
        <v>0.42999999999301508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621738</v>
      </c>
      <c r="D363" s="1">
        <f>'PR-RAS'!E368</f>
        <v>95344.49</v>
      </c>
      <c r="E363" s="1">
        <v>0</v>
      </c>
      <c r="F363" s="1">
        <v>0</v>
      </c>
      <c r="G363" s="2">
        <f t="shared" si="8"/>
        <v>294098.56675999996</v>
      </c>
      <c r="H363" s="2">
        <f t="shared" si="9"/>
        <v>0.49000000000523869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18644</v>
      </c>
      <c r="D364" s="1">
        <f>'PR-RAS'!E369</f>
        <v>20975</v>
      </c>
      <c r="E364" s="1">
        <v>0</v>
      </c>
      <c r="F364" s="1">
        <v>0</v>
      </c>
      <c r="G364" s="2">
        <f t="shared" si="8"/>
        <v>21995.621999999999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8379</v>
      </c>
      <c r="D365" s="1">
        <f>'PR-RAS'!E370</f>
        <v>17075</v>
      </c>
      <c r="E365" s="1">
        <v>0</v>
      </c>
      <c r="F365" s="1">
        <v>0</v>
      </c>
      <c r="G365" s="2">
        <f t="shared" si="8"/>
        <v>15480.555999999999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3900</v>
      </c>
      <c r="E367" s="1">
        <v>0</v>
      </c>
      <c r="F367" s="1">
        <v>0</v>
      </c>
      <c r="G367" s="2">
        <f t="shared" si="8"/>
        <v>2854.7999999999997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10265</v>
      </c>
      <c r="D371" s="1">
        <f>'PR-RAS'!E376</f>
        <v>0</v>
      </c>
      <c r="E371" s="1">
        <v>0</v>
      </c>
      <c r="F371" s="1">
        <v>0</v>
      </c>
      <c r="G371" s="2">
        <f t="shared" si="8"/>
        <v>3798.05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137500</v>
      </c>
      <c r="D373" s="1">
        <f>'PR-RAS'!E378</f>
        <v>0</v>
      </c>
      <c r="E373" s="1">
        <v>0</v>
      </c>
      <c r="F373" s="1">
        <v>0</v>
      </c>
      <c r="G373" s="2">
        <f t="shared" si="8"/>
        <v>51150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137500</v>
      </c>
      <c r="D374" s="1">
        <f>'PR-RAS'!E379</f>
        <v>0</v>
      </c>
      <c r="E374" s="1">
        <v>0</v>
      </c>
      <c r="F374" s="1">
        <v>0</v>
      </c>
      <c r="G374" s="2">
        <f t="shared" si="8"/>
        <v>51287.5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587543</v>
      </c>
      <c r="D397" s="1">
        <f>'PR-RAS'!E402</f>
        <v>317595</v>
      </c>
      <c r="E397" s="1">
        <v>0</v>
      </c>
      <c r="F397" s="1">
        <v>0</v>
      </c>
      <c r="G397" s="2">
        <f t="shared" si="8"/>
        <v>484202.26800000004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587543</v>
      </c>
      <c r="D398" s="1">
        <f>'PR-RAS'!E403</f>
        <v>317595</v>
      </c>
      <c r="E398" s="1">
        <v>0</v>
      </c>
      <c r="F398" s="1">
        <v>0</v>
      </c>
      <c r="G398" s="2">
        <f t="shared" si="8"/>
        <v>485425.00100000005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4134514</v>
      </c>
      <c r="D403" s="1">
        <f>'PR-RAS'!E408</f>
        <v>1442938</v>
      </c>
      <c r="E403" s="1">
        <v>0</v>
      </c>
      <c r="F403" s="1">
        <v>0</v>
      </c>
      <c r="G403" s="2">
        <f t="shared" si="8"/>
        <v>2822196.7800000003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13498986</v>
      </c>
      <c r="D405" s="1">
        <f>'PR-RAS'!E410</f>
        <v>15749678.310000001</v>
      </c>
      <c r="E405" s="1">
        <v>0</v>
      </c>
      <c r="F405" s="1">
        <v>0</v>
      </c>
      <c r="G405" s="2">
        <f t="shared" si="8"/>
        <v>18179330.418480001</v>
      </c>
      <c r="H405" s="2">
        <f t="shared" si="9"/>
        <v>0.31000000052154064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10432392</v>
      </c>
      <c r="D407" s="1">
        <f>'PR-RAS'!E412</f>
        <v>10436463.42</v>
      </c>
      <c r="E407" s="1">
        <v>0</v>
      </c>
      <c r="F407" s="1">
        <v>0</v>
      </c>
      <c r="G407" s="2">
        <f t="shared" si="8"/>
        <v>12709959.449040001</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9561176</v>
      </c>
      <c r="D408" s="1">
        <f>'PR-RAS'!E413</f>
        <v>7576690.1699999999</v>
      </c>
      <c r="E408" s="1">
        <v>0</v>
      </c>
      <c r="F408" s="1">
        <v>0</v>
      </c>
      <c r="G408" s="2">
        <f t="shared" si="8"/>
        <v>10058824.43038</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871216</v>
      </c>
      <c r="D409" s="1">
        <f>'PR-RAS'!E414</f>
        <v>2859773.25</v>
      </c>
      <c r="E409" s="1">
        <v>0</v>
      </c>
      <c r="F409" s="1">
        <v>0</v>
      </c>
      <c r="G409" s="2">
        <f t="shared" si="8"/>
        <v>2689031.0999999996</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4419546</v>
      </c>
      <c r="D412" s="1">
        <f>'PR-RAS'!E417</f>
        <v>688575.98000000045</v>
      </c>
      <c r="E412" s="1">
        <v>0</v>
      </c>
      <c r="F412" s="1">
        <v>0</v>
      </c>
      <c r="G412" s="2">
        <f t="shared" si="8"/>
        <v>2382442.8615600001</v>
      </c>
      <c r="H412" s="2">
        <f t="shared" si="9"/>
        <v>1.9999999552965164E-2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6049327</v>
      </c>
      <c r="D414" s="1">
        <f>'PR-RAS'!E420</f>
        <v>1225220</v>
      </c>
      <c r="E414" s="1">
        <v>0</v>
      </c>
      <c r="F414" s="1">
        <v>0</v>
      </c>
      <c r="G414" s="2">
        <f t="shared" si="8"/>
        <v>3510403.7709999997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6049327</v>
      </c>
      <c r="D478" s="1">
        <f>'PR-RAS'!E484</f>
        <v>1225220</v>
      </c>
      <c r="E478" s="1">
        <v>0</v>
      </c>
      <c r="F478" s="1">
        <v>0</v>
      </c>
      <c r="G478" s="2">
        <f t="shared" si="8"/>
        <v>4054388.8589999997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2049327</v>
      </c>
      <c r="D484" s="1">
        <f>'PR-RAS'!E490</f>
        <v>325220</v>
      </c>
      <c r="E484" s="1">
        <v>0</v>
      </c>
      <c r="F484" s="1">
        <v>0</v>
      </c>
      <c r="G484" s="2">
        <f t="shared" si="8"/>
        <v>1303987.4609999999</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325220</v>
      </c>
      <c r="E485" s="1">
        <v>0</v>
      </c>
      <c r="F485" s="1">
        <v>0</v>
      </c>
      <c r="G485" s="2">
        <f t="shared" si="8"/>
        <v>314812.95999999996</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2049327</v>
      </c>
      <c r="D486" s="1">
        <f>'PR-RAS'!E492</f>
        <v>0</v>
      </c>
      <c r="E486" s="1">
        <v>0</v>
      </c>
      <c r="F486" s="1">
        <v>0</v>
      </c>
      <c r="G486" s="2">
        <f t="shared" si="8"/>
        <v>993923.59499999997</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4000000</v>
      </c>
      <c r="D489" s="1">
        <f>'PR-RAS'!E495</f>
        <v>900000</v>
      </c>
      <c r="E489" s="1">
        <v>0</v>
      </c>
      <c r="F489" s="1">
        <v>0</v>
      </c>
      <c r="G489" s="2">
        <f t="shared" si="8"/>
        <v>2830400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4000000</v>
      </c>
      <c r="D490" s="1">
        <f>'PR-RAS'!E496</f>
        <v>900000</v>
      </c>
      <c r="E490" s="1">
        <v>0</v>
      </c>
      <c r="F490" s="1">
        <v>0</v>
      </c>
      <c r="G490" s="2">
        <f t="shared" si="8"/>
        <v>2836200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4000839</v>
      </c>
      <c r="D522" s="1">
        <f>'PR-RAS'!E528</f>
        <v>4308613.7</v>
      </c>
      <c r="E522" s="1">
        <v>0</v>
      </c>
      <c r="F522" s="1">
        <v>0</v>
      </c>
      <c r="G522" s="2">
        <f t="shared" ref="G522:G809" si="10">(B522/1000)*(C522*1+D522*2)</f>
        <v>6574012.5944000008</v>
      </c>
      <c r="H522" s="2">
        <f t="shared" ref="H522:H809" si="11">ABS(C522-ROUND(C522,0))+ABS(D522-ROUND(D522,0))</f>
        <v>0.29999999981373549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4000839</v>
      </c>
      <c r="D587" s="1">
        <f>'PR-RAS'!E593</f>
        <v>4308613.7</v>
      </c>
      <c r="E587" s="1">
        <v>0</v>
      </c>
      <c r="F587" s="1">
        <v>0</v>
      </c>
      <c r="G587" s="2">
        <f t="shared" si="10"/>
        <v>7394186.9103999995</v>
      </c>
      <c r="H587" s="2">
        <f t="shared" si="11"/>
        <v>0.29999999981373549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208613.7</v>
      </c>
      <c r="E593" s="1">
        <v>0</v>
      </c>
      <c r="F593" s="1">
        <v>0</v>
      </c>
      <c r="G593" s="2">
        <f t="shared" si="10"/>
        <v>246998.6208</v>
      </c>
      <c r="H593" s="2">
        <f t="shared" si="11"/>
        <v>0.29999999998835847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208613.7</v>
      </c>
      <c r="E594" s="1">
        <v>0</v>
      </c>
      <c r="F594" s="1">
        <v>0</v>
      </c>
      <c r="G594" s="2">
        <f t="shared" si="10"/>
        <v>247415.84820000001</v>
      </c>
      <c r="H594" s="2">
        <f t="shared" si="11"/>
        <v>0.29999999998835847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4000000</v>
      </c>
      <c r="D599" s="1">
        <f>'PR-RAS'!E605</f>
        <v>4100000</v>
      </c>
      <c r="E599" s="1">
        <v>0</v>
      </c>
      <c r="F599" s="1">
        <v>0</v>
      </c>
      <c r="G599" s="2">
        <f t="shared" si="10"/>
        <v>7295600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4000000</v>
      </c>
      <c r="D601" s="1">
        <f>'PR-RAS'!E607</f>
        <v>4100000</v>
      </c>
      <c r="E601" s="1">
        <v>0</v>
      </c>
      <c r="F601" s="1">
        <v>0</v>
      </c>
      <c r="G601" s="2">
        <f t="shared" si="10"/>
        <v>7320000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839</v>
      </c>
      <c r="D611" s="1">
        <f>'PR-RAS'!E617</f>
        <v>0</v>
      </c>
      <c r="E611" s="1">
        <v>0</v>
      </c>
      <c r="F611" s="1">
        <v>0</v>
      </c>
      <c r="G611" s="2">
        <f t="shared" si="10"/>
        <v>511.78999999999996</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839</v>
      </c>
      <c r="D612" s="1">
        <f>'PR-RAS'!E618</f>
        <v>0</v>
      </c>
      <c r="E612" s="1">
        <v>0</v>
      </c>
      <c r="F612" s="1">
        <v>0</v>
      </c>
      <c r="G612" s="2">
        <f t="shared" si="10"/>
        <v>512.62900000000002</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2048488</v>
      </c>
      <c r="D629" s="1">
        <f>'PR-RAS'!E635</f>
        <v>0</v>
      </c>
      <c r="E629" s="1">
        <v>0</v>
      </c>
      <c r="F629" s="1">
        <v>0</v>
      </c>
      <c r="G629" s="2">
        <f t="shared" si="10"/>
        <v>1286450.4639999999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3083393.7</v>
      </c>
      <c r="E630" s="1">
        <v>0</v>
      </c>
      <c r="F630" s="1">
        <v>0</v>
      </c>
      <c r="G630" s="2">
        <f t="shared" si="10"/>
        <v>3878909.2746000001</v>
      </c>
      <c r="H630" s="2">
        <f t="shared" si="11"/>
        <v>0.29999999981373549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4152304</v>
      </c>
      <c r="D631" s="1">
        <f>'PR-RAS'!E637</f>
        <v>6200790.7999999998</v>
      </c>
      <c r="E631" s="1">
        <v>0</v>
      </c>
      <c r="F631" s="1">
        <v>0</v>
      </c>
      <c r="G631" s="2">
        <f t="shared" si="10"/>
        <v>10428947.927999999</v>
      </c>
      <c r="H631" s="2">
        <f t="shared" si="11"/>
        <v>0.20000000018626451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16481719</v>
      </c>
      <c r="D633" s="1">
        <f>'PR-RAS'!E639</f>
        <v>11661683.42</v>
      </c>
      <c r="E633" s="1">
        <v>0</v>
      </c>
      <c r="F633" s="1">
        <v>0</v>
      </c>
      <c r="G633" s="2">
        <f t="shared" si="10"/>
        <v>25156814.250880003</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13562015</v>
      </c>
      <c r="D634" s="1">
        <f>'PR-RAS'!E640</f>
        <v>11885303.870000001</v>
      </c>
      <c r="E634" s="1">
        <v>0</v>
      </c>
      <c r="F634" s="1">
        <v>0</v>
      </c>
      <c r="G634" s="2">
        <f t="shared" si="10"/>
        <v>23631550.194420002</v>
      </c>
      <c r="H634" s="2">
        <f t="shared" si="11"/>
        <v>0.12999999895691872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2919704</v>
      </c>
      <c r="D635" s="1">
        <f>'PR-RAS'!E641</f>
        <v>0</v>
      </c>
      <c r="E635" s="1">
        <v>0</v>
      </c>
      <c r="F635" s="1">
        <v>0</v>
      </c>
      <c r="G635" s="2">
        <f t="shared" si="10"/>
        <v>1851092.3360000001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223620.45000000112</v>
      </c>
      <c r="E636" s="1">
        <v>0</v>
      </c>
      <c r="F636" s="1">
        <v>0</v>
      </c>
      <c r="G636" s="2">
        <f t="shared" si="10"/>
        <v>283997.97150000144</v>
      </c>
      <c r="H636" s="2">
        <f t="shared" si="11"/>
        <v>0.45000000111758709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5512214.8199999994</v>
      </c>
      <c r="E637" s="1">
        <v>0</v>
      </c>
      <c r="F637" s="1">
        <v>0</v>
      </c>
      <c r="G637" s="2">
        <f t="shared" si="10"/>
        <v>7011537.2510399995</v>
      </c>
      <c r="H637" s="2">
        <f t="shared" si="11"/>
        <v>0.18000000063329935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267242</v>
      </c>
      <c r="D638" s="1">
        <f>'PR-RAS'!E644</f>
        <v>0</v>
      </c>
      <c r="E638" s="1">
        <v>0</v>
      </c>
      <c r="F638" s="1">
        <v>0</v>
      </c>
      <c r="G638" s="2">
        <f t="shared" si="10"/>
        <v>170233.15400000001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2652462</v>
      </c>
      <c r="D639" s="1">
        <f>'PR-RAS'!E645</f>
        <v>5288594.3699999982</v>
      </c>
      <c r="E639" s="1">
        <v>0</v>
      </c>
      <c r="F639" s="1">
        <v>0</v>
      </c>
      <c r="G639" s="2">
        <f t="shared" si="10"/>
        <v>8440517.1721199974</v>
      </c>
      <c r="H639" s="2">
        <f t="shared" si="11"/>
        <v>0.36999999824911356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180120</v>
      </c>
      <c r="D642" s="1">
        <f>'PR-RAS'!E649</f>
        <v>2966704.63</v>
      </c>
      <c r="E642" s="1">
        <v>0</v>
      </c>
      <c r="F642" s="1">
        <v>0</v>
      </c>
      <c r="G642" s="2">
        <f t="shared" si="10"/>
        <v>3918772.2556599998</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11336225</v>
      </c>
      <c r="D643" s="1">
        <f>'PR-RAS'!E650</f>
        <v>13137669.210000001</v>
      </c>
      <c r="E643" s="1">
        <v>0</v>
      </c>
      <c r="F643" s="1">
        <v>0</v>
      </c>
      <c r="G643" s="2">
        <f t="shared" si="10"/>
        <v>24146623.715640001</v>
      </c>
      <c r="H643" s="2">
        <f t="shared" si="11"/>
        <v>0.21000000089406967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8544340</v>
      </c>
      <c r="D644" s="1">
        <f>'PR-RAS'!E651</f>
        <v>13517425.369999999</v>
      </c>
      <c r="E644" s="1">
        <v>0</v>
      </c>
      <c r="F644" s="1">
        <v>0</v>
      </c>
      <c r="G644" s="2">
        <f t="shared" si="10"/>
        <v>22877419.645819996</v>
      </c>
      <c r="H644" s="2">
        <f t="shared" si="11"/>
        <v>0.36999999918043613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2972005</v>
      </c>
      <c r="D645" s="1">
        <f>'PR-RAS'!E652</f>
        <v>2586948.4700000007</v>
      </c>
      <c r="E645" s="1">
        <v>0</v>
      </c>
      <c r="F645" s="1">
        <v>0</v>
      </c>
      <c r="G645" s="2">
        <f t="shared" si="10"/>
        <v>5245960.8493600013</v>
      </c>
      <c r="H645" s="2">
        <f t="shared" si="11"/>
        <v>0.47000000067055225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9</v>
      </c>
      <c r="E646" s="1">
        <v>0</v>
      </c>
      <c r="F646" s="1">
        <v>0</v>
      </c>
      <c r="G646" s="2">
        <f t="shared" si="10"/>
        <v>23.22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9</v>
      </c>
      <c r="E648" s="1">
        <v>0</v>
      </c>
      <c r="F648" s="1">
        <v>0</v>
      </c>
      <c r="G648" s="2">
        <f t="shared" si="10"/>
        <v>23.292000000000002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4377683</v>
      </c>
      <c r="D654" s="1">
        <f>'PR-RAS'!E661</f>
        <v>970496.01</v>
      </c>
      <c r="E654" s="1">
        <v>0</v>
      </c>
      <c r="F654" s="1">
        <v>0</v>
      </c>
      <c r="G654" s="2">
        <f t="shared" si="10"/>
        <v>4126094.7880599997</v>
      </c>
      <c r="H654" s="2">
        <f t="shared" si="11"/>
        <v>1.0000000009313226E-2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2960790</v>
      </c>
      <c r="D658" s="1">
        <f>'PR-RAS'!E665</f>
        <v>370000</v>
      </c>
      <c r="E658" s="1">
        <v>0</v>
      </c>
      <c r="F658" s="1">
        <v>0</v>
      </c>
      <c r="G658" s="2">
        <f t="shared" si="10"/>
        <v>2431419.0300000003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317429.07</v>
      </c>
      <c r="E666" s="1">
        <v>0</v>
      </c>
      <c r="F666" s="1">
        <v>0</v>
      </c>
      <c r="G666" s="2">
        <f t="shared" si="10"/>
        <v>422180.66310000001</v>
      </c>
      <c r="H666" s="2">
        <f t="shared" si="11"/>
        <v>7.0000000006984919E-2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1516</v>
      </c>
      <c r="D715" s="1">
        <f>'PR-RAS'!E722</f>
        <v>4547.38</v>
      </c>
      <c r="E715" s="1">
        <v>0</v>
      </c>
      <c r="F715" s="1">
        <v>0</v>
      </c>
      <c r="G715" s="2">
        <f t="shared" si="10"/>
        <v>7576.0826399999996</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48972</v>
      </c>
      <c r="D718" s="1">
        <f>'PR-RAS'!E725</f>
        <v>70202.14</v>
      </c>
      <c r="E718" s="1">
        <v>0</v>
      </c>
      <c r="F718" s="1">
        <v>0</v>
      </c>
      <c r="G718" s="2">
        <f t="shared" si="10"/>
        <v>135782.79275999998</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66024</v>
      </c>
      <c r="D719" s="1">
        <f>'PR-RAS'!E726</f>
        <v>56317.57</v>
      </c>
      <c r="E719" s="1">
        <v>0</v>
      </c>
      <c r="F719" s="1">
        <v>0</v>
      </c>
      <c r="G719" s="2">
        <f t="shared" si="10"/>
        <v>128277.26252</v>
      </c>
      <c r="H719" s="2">
        <f t="shared" si="11"/>
        <v>0.43000000000029104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91947</v>
      </c>
      <c r="D735" s="1">
        <f>'PR-RAS'!E742</f>
        <v>83247.179999999993</v>
      </c>
      <c r="E735" s="1">
        <v>0</v>
      </c>
      <c r="F735" s="1">
        <v>0</v>
      </c>
      <c r="G735" s="2">
        <f t="shared" si="10"/>
        <v>189695.95823999998</v>
      </c>
      <c r="H735" s="2">
        <f t="shared" si="11"/>
        <v>0.17999999999301508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344120</v>
      </c>
      <c r="D809" s="1">
        <f>'PR-RAS'!E816</f>
        <v>344268.49</v>
      </c>
      <c r="E809" s="1">
        <v>0</v>
      </c>
      <c r="F809" s="1">
        <v>0</v>
      </c>
      <c r="G809" s="2">
        <f t="shared" si="10"/>
        <v>834386.83984000003</v>
      </c>
      <c r="H809" s="2">
        <f t="shared" si="11"/>
        <v>0.48999999999068677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819485</v>
      </c>
      <c r="D822" s="1">
        <f>'PR-RAS'!E829</f>
        <v>548774.6</v>
      </c>
      <c r="E822" s="1">
        <v>0</v>
      </c>
      <c r="F822" s="1">
        <v>0</v>
      </c>
      <c r="G822" s="2">
        <f t="shared" si="18"/>
        <v>1573885.0781999999</v>
      </c>
      <c r="H822" s="2">
        <f t="shared" si="19"/>
        <v>0.40000000002328306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839</v>
      </c>
      <c r="D961" s="1">
        <f>'PR-RAS'!E968</f>
        <v>0</v>
      </c>
      <c r="E961" s="1">
        <v>0</v>
      </c>
      <c r="F961" s="1">
        <v>0</v>
      </c>
      <c r="G961" s="2">
        <f t="shared" si="18"/>
        <v>805.43999999999994</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50541961</v>
      </c>
      <c r="D984" s="6">
        <f>BILANCA!E6</f>
        <v>49733550.109999999</v>
      </c>
      <c r="E984" s="6">
        <v>0</v>
      </c>
      <c r="F984" s="6">
        <v>0</v>
      </c>
      <c r="G984" s="7">
        <f t="shared" ref="G984:G1241" si="22">B984/1000*C984+B984/500*D984</f>
        <v>150009.06122</v>
      </c>
      <c r="H984" s="7">
        <f t="shared" si="19"/>
        <v>0.10999999940395355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39379694</v>
      </c>
      <c r="D985" s="1">
        <f>BILANCA!E7</f>
        <v>38990171.43</v>
      </c>
      <c r="E985" s="1">
        <v>0</v>
      </c>
      <c r="F985" s="1">
        <v>0</v>
      </c>
      <c r="G985" s="2">
        <f t="shared" si="22"/>
        <v>234720.07372000001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7172670</v>
      </c>
      <c r="D986" s="1">
        <f>BILANCA!E8</f>
        <v>7180669.9900000002</v>
      </c>
      <c r="E986" s="1">
        <v>0</v>
      </c>
      <c r="F986" s="1">
        <v>0</v>
      </c>
      <c r="G986" s="2">
        <f t="shared" si="22"/>
        <v>64602.029940000008</v>
      </c>
      <c r="H986" s="2">
        <f t="shared" si="19"/>
        <v>9.9999997764825821E-3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6399467</v>
      </c>
      <c r="D987" s="1">
        <f>BILANCA!E9</f>
        <v>6407467.3499999996</v>
      </c>
      <c r="E987" s="1">
        <v>0</v>
      </c>
      <c r="F987" s="1">
        <v>0</v>
      </c>
      <c r="G987" s="2">
        <f t="shared" si="22"/>
        <v>76857.606800000009</v>
      </c>
      <c r="H987" s="2">
        <f t="shared" si="19"/>
        <v>0.34999999962747097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1341979</v>
      </c>
      <c r="D988" s="1">
        <f>BILANCA!E10</f>
        <v>1341978.99</v>
      </c>
      <c r="E988" s="1">
        <v>0</v>
      </c>
      <c r="F988" s="1">
        <v>0</v>
      </c>
      <c r="G988" s="2">
        <f t="shared" si="22"/>
        <v>20129.6849</v>
      </c>
      <c r="H988" s="2">
        <f t="shared" si="19"/>
        <v>1.0000000009313226E-2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568776</v>
      </c>
      <c r="D989" s="1">
        <f>BILANCA!E11</f>
        <v>568776.35</v>
      </c>
      <c r="E989" s="1">
        <v>0</v>
      </c>
      <c r="F989" s="1">
        <v>0</v>
      </c>
      <c r="G989" s="2">
        <f t="shared" si="22"/>
        <v>10237.9722</v>
      </c>
      <c r="H989" s="2">
        <f t="shared" si="19"/>
        <v>0.34999999997671694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29787193</v>
      </c>
      <c r="D990" s="1">
        <f>BILANCA!E12</f>
        <v>31297902.960000005</v>
      </c>
      <c r="E990" s="1">
        <v>0</v>
      </c>
      <c r="F990" s="1">
        <v>0</v>
      </c>
      <c r="G990" s="2">
        <f t="shared" si="22"/>
        <v>646680.99244000006</v>
      </c>
      <c r="H990" s="2">
        <f t="shared" si="19"/>
        <v>3.999999538064003E-2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28973724</v>
      </c>
      <c r="D991" s="1">
        <f>BILANCA!E13</f>
        <v>30627669.310000002</v>
      </c>
      <c r="E991" s="1">
        <v>0</v>
      </c>
      <c r="F991" s="1">
        <v>0</v>
      </c>
      <c r="G991" s="2">
        <f t="shared" si="22"/>
        <v>721832.50096000009</v>
      </c>
      <c r="H991" s="2">
        <f t="shared" si="19"/>
        <v>0.31000000238418579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73500</v>
      </c>
      <c r="D992" s="1">
        <f>BILANCA!E14</f>
        <v>73500</v>
      </c>
      <c r="E992" s="1">
        <v>0</v>
      </c>
      <c r="F992" s="1">
        <v>0</v>
      </c>
      <c r="G992" s="2">
        <f t="shared" si="22"/>
        <v>1984.5</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1097801</v>
      </c>
      <c r="D993" s="1">
        <f>BILANCA!E15</f>
        <v>1097801.1299999999</v>
      </c>
      <c r="E993" s="1">
        <v>0</v>
      </c>
      <c r="F993" s="1">
        <v>0</v>
      </c>
      <c r="G993" s="2">
        <f t="shared" si="22"/>
        <v>32934.032599999999</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14845840</v>
      </c>
      <c r="D994" s="1">
        <f>BILANCA!E16</f>
        <v>15143635.08</v>
      </c>
      <c r="E994" s="1">
        <v>0</v>
      </c>
      <c r="F994" s="1">
        <v>0</v>
      </c>
      <c r="G994" s="2">
        <f t="shared" si="22"/>
        <v>496464.21175999998</v>
      </c>
      <c r="H994" s="2">
        <f t="shared" si="19"/>
        <v>8.0000000074505806E-2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20476434</v>
      </c>
      <c r="D995" s="1">
        <f>BILANCA!E17</f>
        <v>22341827.5</v>
      </c>
      <c r="E995" s="1">
        <v>0</v>
      </c>
      <c r="F995" s="1">
        <v>0</v>
      </c>
      <c r="G995" s="2">
        <f t="shared" si="22"/>
        <v>781921.06799999997</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7519851</v>
      </c>
      <c r="D996" s="1">
        <f>BILANCA!E18</f>
        <v>8029094.4000000004</v>
      </c>
      <c r="E996" s="1">
        <v>0</v>
      </c>
      <c r="F996" s="1">
        <v>0</v>
      </c>
      <c r="G996" s="2">
        <f t="shared" si="22"/>
        <v>306514.51740000001</v>
      </c>
      <c r="H996" s="2">
        <f t="shared" si="19"/>
        <v>0.40000000037252903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614469</v>
      </c>
      <c r="D997" s="1">
        <f>BILANCA!E19</f>
        <v>524092.10000000009</v>
      </c>
      <c r="E997" s="1">
        <v>0</v>
      </c>
      <c r="F997" s="1">
        <v>0</v>
      </c>
      <c r="G997" s="2">
        <f t="shared" si="22"/>
        <v>23277.144800000002</v>
      </c>
      <c r="H997" s="2">
        <f t="shared" si="19"/>
        <v>0.10000000009313226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663059</v>
      </c>
      <c r="D998" s="1">
        <f>BILANCA!E20</f>
        <v>680134.34</v>
      </c>
      <c r="E998" s="1">
        <v>0</v>
      </c>
      <c r="F998" s="1">
        <v>0</v>
      </c>
      <c r="G998" s="2">
        <f t="shared" si="22"/>
        <v>30349.915199999996</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41009</v>
      </c>
      <c r="D999" s="1">
        <f>BILANCA!E21</f>
        <v>44909.14</v>
      </c>
      <c r="E999" s="1">
        <v>0</v>
      </c>
      <c r="F999" s="1">
        <v>0</v>
      </c>
      <c r="G999" s="2">
        <f t="shared" si="22"/>
        <v>2093.23648</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838428</v>
      </c>
      <c r="D1000" s="1">
        <f>BILANCA!E22</f>
        <v>838427.54</v>
      </c>
      <c r="E1000" s="1">
        <v>0</v>
      </c>
      <c r="F1000" s="1">
        <v>0</v>
      </c>
      <c r="G1000" s="2">
        <f t="shared" si="22"/>
        <v>42759.812360000004</v>
      </c>
      <c r="H1000" s="2">
        <f t="shared" si="19"/>
        <v>0.4599999999627471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151489</v>
      </c>
      <c r="D1004" s="1">
        <f>BILANCA!E26</f>
        <v>151488.75</v>
      </c>
      <c r="E1004" s="1">
        <v>0</v>
      </c>
      <c r="F1004" s="1">
        <v>0</v>
      </c>
      <c r="G1004" s="2">
        <f t="shared" si="22"/>
        <v>9543.7965000000004</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1079516</v>
      </c>
      <c r="D1006" s="1">
        <f>BILANCA!E28</f>
        <v>1190867.67</v>
      </c>
      <c r="E1006" s="1">
        <v>0</v>
      </c>
      <c r="F1006" s="1">
        <v>0</v>
      </c>
      <c r="G1006" s="2">
        <f t="shared" si="22"/>
        <v>79608.78082</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199000</v>
      </c>
      <c r="D1007" s="1">
        <f>BILANCA!E29</f>
        <v>146141.54999999999</v>
      </c>
      <c r="E1007" s="1">
        <v>0</v>
      </c>
      <c r="F1007" s="1">
        <v>0</v>
      </c>
      <c r="G1007" s="2">
        <f t="shared" si="22"/>
        <v>11790.794399999999</v>
      </c>
      <c r="H1007" s="2">
        <f t="shared" si="19"/>
        <v>0.45000000001164153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342803</v>
      </c>
      <c r="D1008" s="1">
        <f>BILANCA!E30</f>
        <v>342803.44</v>
      </c>
      <c r="E1008" s="1">
        <v>0</v>
      </c>
      <c r="F1008" s="1">
        <v>0</v>
      </c>
      <c r="G1008" s="2">
        <f t="shared" si="22"/>
        <v>25710.247000000003</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143803</v>
      </c>
      <c r="D1012" s="1">
        <f>BILANCA!E34</f>
        <v>196661.89</v>
      </c>
      <c r="E1012" s="1">
        <v>0</v>
      </c>
      <c r="F1012" s="1">
        <v>0</v>
      </c>
      <c r="G1012" s="2">
        <f t="shared" si="22"/>
        <v>15576.676620000002</v>
      </c>
      <c r="H1012" s="2">
        <f t="shared" si="19"/>
        <v>0.10999999998603016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12995</v>
      </c>
      <c r="D1025" s="1">
        <f>BILANCA!E47</f>
        <v>12995</v>
      </c>
      <c r="E1025" s="1">
        <v>0</v>
      </c>
      <c r="F1025" s="1">
        <v>0</v>
      </c>
      <c r="G1025" s="2">
        <f t="shared" si="22"/>
        <v>1637.3700000000003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12995</v>
      </c>
      <c r="D1028" s="1">
        <f>BILANCA!E50</f>
        <v>12995</v>
      </c>
      <c r="E1028" s="1">
        <v>0</v>
      </c>
      <c r="F1028" s="1">
        <v>0</v>
      </c>
      <c r="G1028" s="2">
        <f t="shared" si="22"/>
        <v>1754.3249999999998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513727</v>
      </c>
      <c r="D1032" s="1">
        <f>BILANCA!E54</f>
        <v>523058.32</v>
      </c>
      <c r="E1032" s="1">
        <v>0</v>
      </c>
      <c r="F1032" s="1">
        <v>0</v>
      </c>
      <c r="G1032" s="2">
        <f t="shared" si="22"/>
        <v>76432.338359999994</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513727</v>
      </c>
      <c r="D1033" s="1">
        <f>BILANCA!E55</f>
        <v>523058.32</v>
      </c>
      <c r="E1033" s="1">
        <v>0</v>
      </c>
      <c r="F1033" s="1">
        <v>0</v>
      </c>
      <c r="G1033" s="2">
        <f t="shared" si="22"/>
        <v>77992.182000000001</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2419831</v>
      </c>
      <c r="D1034" s="1">
        <f>BILANCA!E56</f>
        <v>511598.48</v>
      </c>
      <c r="E1034" s="1">
        <v>0</v>
      </c>
      <c r="F1034" s="1">
        <v>0</v>
      </c>
      <c r="G1034" s="2">
        <f t="shared" si="22"/>
        <v>175594.42595999999</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2419831</v>
      </c>
      <c r="D1035" s="1">
        <f>BILANCA!E57</f>
        <v>511598.48</v>
      </c>
      <c r="E1035" s="1">
        <v>0</v>
      </c>
      <c r="F1035" s="1">
        <v>0</v>
      </c>
      <c r="G1035" s="2">
        <f t="shared" si="22"/>
        <v>179037.45392</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11162267</v>
      </c>
      <c r="D1046" s="1">
        <f>BILANCA!E68</f>
        <v>10743378.680000002</v>
      </c>
      <c r="E1046" s="1">
        <v>0</v>
      </c>
      <c r="F1046" s="1">
        <v>0</v>
      </c>
      <c r="G1046" s="2">
        <f t="shared" si="22"/>
        <v>2056888.5346800003</v>
      </c>
      <c r="H1046" s="2">
        <f t="shared" si="19"/>
        <v>0.31999999843537807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2972005</v>
      </c>
      <c r="D1047" s="1">
        <f>BILANCA!E69</f>
        <v>2586948.4699999997</v>
      </c>
      <c r="E1047" s="1">
        <v>0</v>
      </c>
      <c r="F1047" s="1">
        <v>0</v>
      </c>
      <c r="G1047" s="2">
        <f t="shared" si="22"/>
        <v>521337.72415999998</v>
      </c>
      <c r="H1047" s="2">
        <f t="shared" si="19"/>
        <v>0.46999999973922968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2966705</v>
      </c>
      <c r="D1048" s="1">
        <f>BILANCA!E70</f>
        <v>2583137.4</v>
      </c>
      <c r="E1048" s="1">
        <v>0</v>
      </c>
      <c r="F1048" s="1">
        <v>0</v>
      </c>
      <c r="G1048" s="2">
        <f t="shared" si="22"/>
        <v>528643.68700000003</v>
      </c>
      <c r="H1048" s="2">
        <f t="shared" si="19"/>
        <v>0.39999999990686774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2966705</v>
      </c>
      <c r="D1050" s="1">
        <f>BILANCA!E72</f>
        <v>2583137.4</v>
      </c>
      <c r="E1050" s="1">
        <v>0</v>
      </c>
      <c r="F1050" s="1">
        <v>0</v>
      </c>
      <c r="G1050" s="2">
        <f t="shared" si="22"/>
        <v>544909.64659999998</v>
      </c>
      <c r="H1050" s="2">
        <f t="shared" si="19"/>
        <v>0.39999999990686774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5300</v>
      </c>
      <c r="D1054" s="1">
        <f>BILANCA!E76</f>
        <v>3811.07</v>
      </c>
      <c r="E1054" s="1">
        <v>0</v>
      </c>
      <c r="F1054" s="1">
        <v>0</v>
      </c>
      <c r="G1054" s="2">
        <f t="shared" si="22"/>
        <v>917.4719399999999</v>
      </c>
      <c r="H1054" s="2">
        <f t="shared" si="19"/>
        <v>7.0000000000163709E-2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5968619</v>
      </c>
      <c r="D1112" s="1">
        <f>BILANCA!E134</f>
        <v>5968619.4000000004</v>
      </c>
      <c r="E1112" s="1">
        <v>0</v>
      </c>
      <c r="F1112" s="1">
        <v>0</v>
      </c>
      <c r="G1112" s="2">
        <f t="shared" si="22"/>
        <v>2309855.6562000001</v>
      </c>
      <c r="H1112" s="2">
        <f t="shared" si="23"/>
        <v>0.40000000037252903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5968619</v>
      </c>
      <c r="D1113" s="1">
        <f>BILANCA!E135</f>
        <v>5968619.4000000004</v>
      </c>
      <c r="E1113" s="1">
        <v>0</v>
      </c>
      <c r="F1113" s="1">
        <v>0</v>
      </c>
      <c r="G1113" s="2">
        <f t="shared" si="22"/>
        <v>2327761.5140000004</v>
      </c>
      <c r="H1113" s="2">
        <f t="shared" si="23"/>
        <v>0.40000000037252903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5968619</v>
      </c>
      <c r="D1116" s="1">
        <f>BILANCA!E138</f>
        <v>5968619.4000000004</v>
      </c>
      <c r="E1116" s="1">
        <v>0</v>
      </c>
      <c r="F1116" s="1">
        <v>0</v>
      </c>
      <c r="G1116" s="2">
        <f t="shared" si="22"/>
        <v>2381479.0874000005</v>
      </c>
      <c r="H1116" s="2">
        <f t="shared" si="23"/>
        <v>0.40000000037252903</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1752079</v>
      </c>
      <c r="D1124" s="1">
        <f>BILANCA!E146</f>
        <v>1718247.83</v>
      </c>
      <c r="E1124" s="1">
        <v>0</v>
      </c>
      <c r="F1124" s="1">
        <v>0</v>
      </c>
      <c r="G1124" s="2">
        <f t="shared" si="22"/>
        <v>731589.02705999999</v>
      </c>
      <c r="H1124" s="2">
        <f t="shared" si="23"/>
        <v>0.16999999992549419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190405</v>
      </c>
      <c r="D1125" s="1">
        <f>BILANCA!E147</f>
        <v>181919.09</v>
      </c>
      <c r="E1125" s="1">
        <v>0</v>
      </c>
      <c r="F1125" s="1">
        <v>0</v>
      </c>
      <c r="G1125" s="2">
        <f t="shared" si="22"/>
        <v>78702.531559999989</v>
      </c>
      <c r="H1125" s="2">
        <f t="shared" si="23"/>
        <v>8.999999999650754E-2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1242334</v>
      </c>
      <c r="D1136" s="1">
        <f>BILANCA!E158</f>
        <v>1242347.33</v>
      </c>
      <c r="E1136" s="1">
        <v>0</v>
      </c>
      <c r="F1136" s="1">
        <v>0</v>
      </c>
      <c r="G1136" s="2">
        <f t="shared" si="22"/>
        <v>570235.38497999997</v>
      </c>
      <c r="H1136" s="2">
        <f t="shared" si="23"/>
        <v>0.33000000007450581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466469</v>
      </c>
      <c r="D1137" s="1">
        <f>BILANCA!E159</f>
        <v>441109.96</v>
      </c>
      <c r="E1137" s="1">
        <v>0</v>
      </c>
      <c r="F1137" s="1">
        <v>0</v>
      </c>
      <c r="G1137" s="2">
        <f t="shared" si="22"/>
        <v>207698.09367999999</v>
      </c>
      <c r="H1137" s="2">
        <f t="shared" si="23"/>
        <v>3.9999999979045242E-2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8473</v>
      </c>
      <c r="D1140" s="1">
        <f>BILANCA!E162</f>
        <v>8473.09</v>
      </c>
      <c r="E1140" s="1">
        <v>0</v>
      </c>
      <c r="F1140" s="1">
        <v>0</v>
      </c>
      <c r="G1140" s="2">
        <f t="shared" si="22"/>
        <v>3990.8112599999999</v>
      </c>
      <c r="H1140" s="2">
        <f t="shared" si="23"/>
        <v>9.0000000000145519E-2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155602</v>
      </c>
      <c r="D1141" s="1">
        <f>BILANCA!E163</f>
        <v>155601.64000000001</v>
      </c>
      <c r="E1141" s="1">
        <v>0</v>
      </c>
      <c r="F1141" s="1">
        <v>0</v>
      </c>
      <c r="G1141" s="2">
        <f t="shared" si="22"/>
        <v>73755.234240000005</v>
      </c>
      <c r="H1141" s="2">
        <f t="shared" si="23"/>
        <v>0.35999999998603016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469564</v>
      </c>
      <c r="D1142" s="1">
        <f>BILANCA!E164</f>
        <v>469562.98000000004</v>
      </c>
      <c r="E1142" s="1">
        <v>0</v>
      </c>
      <c r="F1142" s="1">
        <v>0</v>
      </c>
      <c r="G1142" s="2">
        <f t="shared" si="22"/>
        <v>223981.70364000002</v>
      </c>
      <c r="H1142" s="2">
        <f t="shared" si="23"/>
        <v>1.9999999960418791E-2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458424</v>
      </c>
      <c r="D1143" s="1">
        <f>BILANCA!E165</f>
        <v>458423.59</v>
      </c>
      <c r="E1143" s="1">
        <v>0</v>
      </c>
      <c r="F1143" s="1">
        <v>0</v>
      </c>
      <c r="G1143" s="2">
        <f t="shared" si="22"/>
        <v>220043.38880000002</v>
      </c>
      <c r="H1143" s="2">
        <f t="shared" si="23"/>
        <v>0.40999999997438863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11140</v>
      </c>
      <c r="D1144" s="1">
        <f>BILANCA!E166</f>
        <v>11139.39</v>
      </c>
      <c r="E1144" s="1">
        <v>0</v>
      </c>
      <c r="F1144" s="1">
        <v>0</v>
      </c>
      <c r="G1144" s="2">
        <f t="shared" si="22"/>
        <v>5380.4235799999997</v>
      </c>
      <c r="H1144" s="2">
        <f t="shared" si="23"/>
        <v>0.38999999999941792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50541961</v>
      </c>
      <c r="D1152" s="1">
        <f>BILANCA!E175</f>
        <v>49733550.109999992</v>
      </c>
      <c r="E1152" s="1">
        <v>0</v>
      </c>
      <c r="F1152" s="1">
        <v>0</v>
      </c>
      <c r="G1152" s="2">
        <f t="shared" si="22"/>
        <v>25351531.346179999</v>
      </c>
      <c r="H1152" s="2">
        <f t="shared" si="23"/>
        <v>0.10999999195337296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7113514</v>
      </c>
      <c r="D1153" s="1">
        <f>BILANCA!E176</f>
        <v>3540583.05</v>
      </c>
      <c r="E1153" s="1">
        <v>0</v>
      </c>
      <c r="F1153" s="1">
        <v>0</v>
      </c>
      <c r="G1153" s="2">
        <f t="shared" si="22"/>
        <v>2413095.6170000001</v>
      </c>
      <c r="H1153" s="2">
        <f t="shared" si="23"/>
        <v>4.9999999813735485E-2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319999</v>
      </c>
      <c r="D1154" s="1">
        <f>BILANCA!E177</f>
        <v>200205.49</v>
      </c>
      <c r="E1154" s="1">
        <v>0</v>
      </c>
      <c r="F1154" s="1">
        <v>0</v>
      </c>
      <c r="G1154" s="2">
        <f t="shared" si="22"/>
        <v>123190.10658000002</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120073</v>
      </c>
      <c r="D1155" s="1">
        <f>BILANCA!E178</f>
        <v>66991.34</v>
      </c>
      <c r="E1155" s="1">
        <v>0</v>
      </c>
      <c r="F1155" s="1">
        <v>0</v>
      </c>
      <c r="G1155" s="2">
        <f t="shared" si="22"/>
        <v>43697.576959999991</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161423</v>
      </c>
      <c r="D1156" s="1">
        <f>BILANCA!E179</f>
        <v>91512.72</v>
      </c>
      <c r="E1156" s="1">
        <v>0</v>
      </c>
      <c r="F1156" s="1">
        <v>0</v>
      </c>
      <c r="G1156" s="2">
        <f t="shared" si="22"/>
        <v>59589.580119999999</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414</v>
      </c>
      <c r="D1157" s="1">
        <f>BILANCA!E180</f>
        <v>525.70000000000005</v>
      </c>
      <c r="E1157" s="1">
        <v>0</v>
      </c>
      <c r="F1157" s="1">
        <v>0</v>
      </c>
      <c r="G1157" s="2">
        <f t="shared" si="22"/>
        <v>254.9796</v>
      </c>
      <c r="H1157" s="2">
        <f t="shared" si="23"/>
        <v>0.29999999999995453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414</v>
      </c>
      <c r="D1160" s="1">
        <f>BILANCA!E183</f>
        <v>525.70000000000005</v>
      </c>
      <c r="E1160" s="1">
        <v>0</v>
      </c>
      <c r="F1160" s="1">
        <v>0</v>
      </c>
      <c r="G1160" s="2">
        <f t="shared" si="22"/>
        <v>259.37580000000003</v>
      </c>
      <c r="H1160" s="2">
        <f t="shared" si="23"/>
        <v>0.29999999999995453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5139</v>
      </c>
      <c r="D1163" s="1">
        <f>BILANCA!E186</f>
        <v>8305.73</v>
      </c>
      <c r="E1163" s="1">
        <v>0</v>
      </c>
      <c r="F1163" s="1">
        <v>0</v>
      </c>
      <c r="G1163" s="2">
        <f t="shared" si="22"/>
        <v>3915.0827999999997</v>
      </c>
      <c r="H1163" s="2">
        <f t="shared" si="23"/>
        <v>0.27000000000043656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32950</v>
      </c>
      <c r="D1165" s="1">
        <f>BILANCA!E188</f>
        <v>32870</v>
      </c>
      <c r="E1165" s="1">
        <v>0</v>
      </c>
      <c r="F1165" s="1">
        <v>0</v>
      </c>
      <c r="G1165" s="2">
        <f t="shared" si="22"/>
        <v>17961.580000000002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58369</v>
      </c>
      <c r="D1166" s="1">
        <f>BILANCA!E189</f>
        <v>0</v>
      </c>
      <c r="E1166" s="1">
        <v>0</v>
      </c>
      <c r="F1166" s="1">
        <v>0</v>
      </c>
      <c r="G1166" s="2">
        <f t="shared" si="22"/>
        <v>10681.527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6735146</v>
      </c>
      <c r="D1183" s="1">
        <f>BILANCA!E206</f>
        <v>3340377.5599999996</v>
      </c>
      <c r="E1183" s="1">
        <v>0</v>
      </c>
      <c r="F1183" s="1">
        <v>0</v>
      </c>
      <c r="G1183" s="2">
        <f t="shared" si="22"/>
        <v>2683180.2240000004</v>
      </c>
      <c r="H1183" s="2">
        <f t="shared" si="23"/>
        <v>0.44000000040978193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6735146</v>
      </c>
      <c r="D1184" s="1">
        <f>BILANCA!E207</f>
        <v>3340377.5599999996</v>
      </c>
      <c r="E1184" s="1">
        <v>0</v>
      </c>
      <c r="F1184" s="1">
        <v>0</v>
      </c>
      <c r="G1184" s="2">
        <f t="shared" si="22"/>
        <v>2696596.12512</v>
      </c>
      <c r="H1184" s="2">
        <f t="shared" si="23"/>
        <v>0.44000000040978193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2600000</v>
      </c>
      <c r="D1185" s="1">
        <f>BILANCA!E208</f>
        <v>2391386.2999999998</v>
      </c>
      <c r="E1185" s="1">
        <v>0</v>
      </c>
      <c r="F1185" s="1">
        <v>0</v>
      </c>
      <c r="G1185" s="2">
        <f t="shared" si="22"/>
        <v>1491320.0652000001</v>
      </c>
      <c r="H1185" s="2">
        <f t="shared" si="23"/>
        <v>0.29999999981373549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4000000</v>
      </c>
      <c r="D1187" s="1">
        <f>BILANCA!E210</f>
        <v>800000</v>
      </c>
      <c r="E1187" s="1">
        <v>0</v>
      </c>
      <c r="F1187" s="1">
        <v>0</v>
      </c>
      <c r="G1187" s="2">
        <f t="shared" si="22"/>
        <v>1142400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135146</v>
      </c>
      <c r="D1194" s="1">
        <f>BILANCA!E217</f>
        <v>148991.26</v>
      </c>
      <c r="E1194" s="1">
        <v>0</v>
      </c>
      <c r="F1194" s="1">
        <v>0</v>
      </c>
      <c r="G1194" s="2">
        <f t="shared" si="22"/>
        <v>91390.117720000009</v>
      </c>
      <c r="H1194" s="2">
        <f t="shared" si="23"/>
        <v>0.26000000000931323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43428447</v>
      </c>
      <c r="D1214" s="1">
        <f>BILANCA!E237</f>
        <v>46192967.059999995</v>
      </c>
      <c r="E1214" s="1">
        <v>0</v>
      </c>
      <c r="F1214" s="1">
        <v>0</v>
      </c>
      <c r="G1214" s="2">
        <f t="shared" si="22"/>
        <v>31373122.038719997</v>
      </c>
      <c r="H1214" s="2">
        <f t="shared" si="23"/>
        <v>5.9999994933605194E-2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38597448</v>
      </c>
      <c r="D1215" s="1">
        <f>BILANCA!E238</f>
        <v>38655189.43</v>
      </c>
      <c r="E1215" s="1">
        <v>0</v>
      </c>
      <c r="F1215" s="1">
        <v>0</v>
      </c>
      <c r="G1215" s="2">
        <f t="shared" si="22"/>
        <v>26890615.831520002</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45348912</v>
      </c>
      <c r="D1216" s="1">
        <f>BILANCA!E239</f>
        <v>44959390.549999997</v>
      </c>
      <c r="E1216" s="1">
        <v>0</v>
      </c>
      <c r="F1216" s="1">
        <v>0</v>
      </c>
      <c r="G1216" s="2">
        <f t="shared" si="22"/>
        <v>31517372.492300004</v>
      </c>
      <c r="H1216" s="2">
        <f t="shared" si="23"/>
        <v>0.45000000298023224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39038693</v>
      </c>
      <c r="D1217" s="1">
        <f>BILANCA!E240</f>
        <v>38649171.149999999</v>
      </c>
      <c r="E1217" s="1">
        <v>0</v>
      </c>
      <c r="F1217" s="1">
        <v>0</v>
      </c>
      <c r="G1217" s="2">
        <f t="shared" si="22"/>
        <v>27222866.260200001</v>
      </c>
      <c r="H1217" s="2">
        <f t="shared" si="23"/>
        <v>0.14999999850988388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6310219</v>
      </c>
      <c r="D1218" s="1">
        <f>BILANCA!E241</f>
        <v>6310219.4000000004</v>
      </c>
      <c r="E1218" s="1">
        <v>0</v>
      </c>
      <c r="F1218" s="1">
        <v>0</v>
      </c>
      <c r="G1218" s="2">
        <f t="shared" si="22"/>
        <v>4448704.5829999996</v>
      </c>
      <c r="H1218" s="2">
        <f t="shared" si="23"/>
        <v>0.40000000037252903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6751464</v>
      </c>
      <c r="D1219" s="1">
        <f>BILANCA!E242</f>
        <v>6304201.1200000001</v>
      </c>
      <c r="E1219" s="1">
        <v>0</v>
      </c>
      <c r="F1219" s="1">
        <v>0</v>
      </c>
      <c r="G1219" s="2">
        <f t="shared" si="22"/>
        <v>4568928.4326400002</v>
      </c>
      <c r="H1219" s="2">
        <f t="shared" si="23"/>
        <v>0.12000000011175871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6751464</v>
      </c>
      <c r="D1220" s="1">
        <f>BILANCA!E243</f>
        <v>6304201.1200000001</v>
      </c>
      <c r="E1220" s="1">
        <v>0</v>
      </c>
      <c r="F1220" s="1">
        <v>0</v>
      </c>
      <c r="G1220" s="2">
        <f t="shared" si="22"/>
        <v>4588288.2988799997</v>
      </c>
      <c r="H1220" s="2">
        <f t="shared" si="23"/>
        <v>0.12000000011175871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2652462</v>
      </c>
      <c r="D1222" s="1">
        <f>BILANCA!E245</f>
        <v>5288594.3699999992</v>
      </c>
      <c r="E1222" s="1">
        <v>0</v>
      </c>
      <c r="F1222" s="1">
        <v>0</v>
      </c>
      <c r="G1222" s="2">
        <f t="shared" si="22"/>
        <v>3161886.5268599996</v>
      </c>
      <c r="H1222" s="2">
        <f t="shared" si="23"/>
        <v>0.36999999918043613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17329202</v>
      </c>
      <c r="D1223" s="1">
        <f>BILANCA!E246</f>
        <v>21038272.68</v>
      </c>
      <c r="E1223" s="1">
        <v>0</v>
      </c>
      <c r="F1223" s="1">
        <v>0</v>
      </c>
      <c r="G1223" s="2">
        <f t="shared" si="22"/>
        <v>14257379.3664</v>
      </c>
      <c r="H1223" s="2">
        <f t="shared" si="23"/>
        <v>0.32000000029802322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11128411</v>
      </c>
      <c r="D1224" s="1">
        <f>BILANCA!E247</f>
        <v>14837481.880000001</v>
      </c>
      <c r="E1224" s="1">
        <v>0</v>
      </c>
      <c r="F1224" s="1">
        <v>0</v>
      </c>
      <c r="G1224" s="2">
        <f t="shared" si="22"/>
        <v>9833613.3171599992</v>
      </c>
      <c r="H1224" s="2">
        <f t="shared" si="23"/>
        <v>0.11999999918043613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6200791</v>
      </c>
      <c r="D1226" s="1">
        <f>BILANCA!E249</f>
        <v>6200790.7999999998</v>
      </c>
      <c r="E1226" s="1">
        <v>0</v>
      </c>
      <c r="F1226" s="1">
        <v>0</v>
      </c>
      <c r="G1226" s="2">
        <f t="shared" si="22"/>
        <v>4520376.5417999998</v>
      </c>
      <c r="H1226" s="2">
        <f t="shared" si="23"/>
        <v>0.20000000018626451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14676740</v>
      </c>
      <c r="D1227" s="1">
        <f>BILANCA!E250</f>
        <v>15749678.310000001</v>
      </c>
      <c r="E1227" s="1">
        <v>0</v>
      </c>
      <c r="F1227" s="1">
        <v>0</v>
      </c>
      <c r="G1227" s="2">
        <f t="shared" si="22"/>
        <v>11266967.57528</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14676740</v>
      </c>
      <c r="D1229" s="1">
        <f>BILANCA!E252</f>
        <v>15749678.310000001</v>
      </c>
      <c r="E1229" s="1">
        <v>0</v>
      </c>
      <c r="F1229" s="1">
        <v>0</v>
      </c>
      <c r="G1229" s="2">
        <f t="shared" si="22"/>
        <v>11359319.768520001</v>
      </c>
      <c r="H1229" s="2">
        <f t="shared" si="23"/>
        <v>0.31000000052154064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1708974</v>
      </c>
      <c r="D1232" s="1">
        <f>BILANCA!E255</f>
        <v>1779620.28</v>
      </c>
      <c r="E1232" s="1">
        <v>0</v>
      </c>
      <c r="F1232" s="1">
        <v>0</v>
      </c>
      <c r="G1232" s="2">
        <f t="shared" si="22"/>
        <v>1311785.4254400001</v>
      </c>
      <c r="H1232" s="2">
        <f t="shared" si="23"/>
        <v>0.28000000002793968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469563</v>
      </c>
      <c r="D1233" s="1">
        <f>BILANCA!E256</f>
        <v>469562.98</v>
      </c>
      <c r="E1233" s="1">
        <v>0</v>
      </c>
      <c r="F1233" s="1">
        <v>0</v>
      </c>
      <c r="G1233" s="2">
        <f t="shared" si="22"/>
        <v>352172.24</v>
      </c>
      <c r="H1233" s="2">
        <f t="shared" si="23"/>
        <v>2.0000000018626451E-2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16374827</v>
      </c>
      <c r="D1236" s="1">
        <f>BILANCA!E259</f>
        <v>16374827</v>
      </c>
      <c r="E1236" s="1">
        <v>0</v>
      </c>
      <c r="F1236" s="1">
        <v>0</v>
      </c>
      <c r="G1236" s="2">
        <f t="shared" si="22"/>
        <v>12428493.693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16374827</v>
      </c>
      <c r="D1237" s="1">
        <f>BILANCA!E260</f>
        <v>16374827</v>
      </c>
      <c r="E1237" s="1">
        <v>0</v>
      </c>
      <c r="F1237" s="1">
        <v>0</v>
      </c>
      <c r="G1237" s="2">
        <f t="shared" si="22"/>
        <v>12477618.174000001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1907681</v>
      </c>
      <c r="D1240" s="1">
        <f>BILANCA!E264</f>
        <v>1873849.47</v>
      </c>
      <c r="E1240" s="1">
        <v>0</v>
      </c>
      <c r="F1240" s="1">
        <v>0</v>
      </c>
      <c r="G1240" s="2">
        <f t="shared" si="22"/>
        <v>1453432.6445800001</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469564</v>
      </c>
      <c r="D1242" s="1">
        <f>BILANCA!E266</f>
        <v>469562.98</v>
      </c>
      <c r="E1242" s="1">
        <v>0</v>
      </c>
      <c r="F1242" s="1">
        <v>0</v>
      </c>
      <c r="G1242" s="2">
        <f t="shared" ref="G1242:G1479" si="24">B1242/1000*C1242+B1242/500*D1242</f>
        <v>364850.69964000001</v>
      </c>
      <c r="H1242" s="2">
        <f t="shared" si="23"/>
        <v>2.0000000018626451E-2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319999</v>
      </c>
      <c r="D1263" s="1">
        <f>BILANCA!E287</f>
        <v>200205.49</v>
      </c>
      <c r="E1263" s="1">
        <v>0</v>
      </c>
      <c r="F1263" s="1">
        <v>0</v>
      </c>
      <c r="G1263" s="2">
        <f t="shared" si="24"/>
        <v>201714.79440000001</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58369</v>
      </c>
      <c r="D1265" s="1">
        <f>BILANCA!E289</f>
        <v>0</v>
      </c>
      <c r="E1265" s="1">
        <v>0</v>
      </c>
      <c r="F1265" s="1">
        <v>0</v>
      </c>
      <c r="G1265" s="2">
        <f t="shared" si="24"/>
        <v>16460.057999999997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6735146</v>
      </c>
      <c r="D1269" s="1">
        <f>BILANCA!E293</f>
        <v>3340377.56</v>
      </c>
      <c r="E1269" s="1">
        <v>0</v>
      </c>
      <c r="F1269" s="1">
        <v>0</v>
      </c>
      <c r="G1269" s="2">
        <f t="shared" si="24"/>
        <v>3836947.7203199994</v>
      </c>
      <c r="H1269" s="2">
        <f t="shared" si="23"/>
        <v>0.43999999994412065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1445826</v>
      </c>
      <c r="D1299" s="6">
        <f>'RAS-funkcijski'!E5</f>
        <v>2490858.8499999996</v>
      </c>
      <c r="E1299" s="6">
        <v>0</v>
      </c>
      <c r="F1299" s="6">
        <v>0</v>
      </c>
      <c r="G1299" s="7">
        <f t="shared" si="24"/>
        <v>6427.5436999999993</v>
      </c>
      <c r="H1299" s="7">
        <f t="shared" si="23"/>
        <v>0.15000000037252903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646309</v>
      </c>
      <c r="D1300" s="1">
        <f>'RAS-funkcijski'!E6</f>
        <v>1166227.94</v>
      </c>
      <c r="E1300" s="1">
        <v>0</v>
      </c>
      <c r="F1300" s="1">
        <v>0</v>
      </c>
      <c r="G1300" s="2">
        <f t="shared" si="24"/>
        <v>5957.5297599999994</v>
      </c>
      <c r="H1300" s="2">
        <f t="shared" si="23"/>
        <v>6.0000000055879354E-2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643334</v>
      </c>
      <c r="D1301" s="1">
        <f>'RAS-funkcijski'!E7</f>
        <v>1153638.54</v>
      </c>
      <c r="E1301" s="1">
        <v>0</v>
      </c>
      <c r="F1301" s="1">
        <v>0</v>
      </c>
      <c r="G1301" s="2">
        <f t="shared" si="24"/>
        <v>8851.8332399999999</v>
      </c>
      <c r="H1301" s="2">
        <f t="shared" si="23"/>
        <v>0.4599999999627471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2975</v>
      </c>
      <c r="D1302" s="1">
        <f>'RAS-funkcijski'!E8</f>
        <v>12589.4</v>
      </c>
      <c r="E1302" s="1">
        <v>0</v>
      </c>
      <c r="F1302" s="1">
        <v>0</v>
      </c>
      <c r="G1302" s="2">
        <f t="shared" si="24"/>
        <v>112.6152</v>
      </c>
      <c r="H1302" s="2">
        <f t="shared" si="23"/>
        <v>0.3999999999996362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798001</v>
      </c>
      <c r="D1307" s="1">
        <f>'RAS-funkcijski'!E13</f>
        <v>1324630.9099999999</v>
      </c>
      <c r="E1307" s="1">
        <v>0</v>
      </c>
      <c r="F1307" s="1">
        <v>0</v>
      </c>
      <c r="G1307" s="2">
        <f t="shared" si="24"/>
        <v>31025.365379999996</v>
      </c>
      <c r="H1307" s="2">
        <f t="shared" si="23"/>
        <v>9.0000000083819032E-2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798001</v>
      </c>
      <c r="D1310" s="1">
        <f>'RAS-funkcijski'!E16</f>
        <v>1324630.9099999999</v>
      </c>
      <c r="E1310" s="1">
        <v>0</v>
      </c>
      <c r="F1310" s="1">
        <v>0</v>
      </c>
      <c r="G1310" s="2">
        <f t="shared" si="24"/>
        <v>41367.153839999999</v>
      </c>
      <c r="H1310" s="2">
        <f t="shared" si="23"/>
        <v>9.0000000083819032E-2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1516</v>
      </c>
      <c r="D1313" s="1">
        <f>'RAS-funkcijski'!E19</f>
        <v>0</v>
      </c>
      <c r="E1313" s="1">
        <v>0</v>
      </c>
      <c r="F1313" s="1">
        <v>0</v>
      </c>
      <c r="G1313" s="2">
        <f t="shared" si="24"/>
        <v>22.74</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153382</v>
      </c>
      <c r="D1322" s="1">
        <f>'RAS-funkcijski'!E28</f>
        <v>140089.99</v>
      </c>
      <c r="E1322" s="1">
        <v>0</v>
      </c>
      <c r="F1322" s="1">
        <v>0</v>
      </c>
      <c r="G1322" s="2">
        <f t="shared" si="24"/>
        <v>10405.487520000001</v>
      </c>
      <c r="H1322" s="2">
        <f t="shared" si="23"/>
        <v>1.0000000009313226E-2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153382</v>
      </c>
      <c r="D1324" s="1">
        <f>'RAS-funkcijski'!E30</f>
        <v>140089.99</v>
      </c>
      <c r="E1324" s="1">
        <v>0</v>
      </c>
      <c r="F1324" s="1">
        <v>0</v>
      </c>
      <c r="G1324" s="2">
        <f t="shared" si="24"/>
        <v>11272.61148</v>
      </c>
      <c r="H1324" s="2">
        <f t="shared" si="23"/>
        <v>1.0000000009313226E-2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1471744</v>
      </c>
      <c r="D1329" s="1">
        <f>'RAS-funkcijski'!E35</f>
        <v>528540.80999999994</v>
      </c>
      <c r="E1329" s="1">
        <v>0</v>
      </c>
      <c r="F1329" s="1">
        <v>0</v>
      </c>
      <c r="G1329" s="2">
        <f t="shared" si="24"/>
        <v>78393.594219999999</v>
      </c>
      <c r="H1329" s="2">
        <f t="shared" si="23"/>
        <v>0.19000000006053597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1055142</v>
      </c>
      <c r="D1333" s="1">
        <f>'RAS-funkcijski'!E39</f>
        <v>399359.55</v>
      </c>
      <c r="E1333" s="1">
        <v>0</v>
      </c>
      <c r="F1333" s="1">
        <v>0</v>
      </c>
      <c r="G1333" s="2">
        <f t="shared" si="24"/>
        <v>64885.138500000001</v>
      </c>
      <c r="H1333" s="2">
        <f t="shared" si="23"/>
        <v>0.45000000001164153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1055142</v>
      </c>
      <c r="D1334" s="1">
        <f>'RAS-funkcijski'!E40</f>
        <v>399359.55</v>
      </c>
      <c r="E1334" s="1">
        <v>0</v>
      </c>
      <c r="F1334" s="1">
        <v>0</v>
      </c>
      <c r="G1334" s="2">
        <f t="shared" si="24"/>
        <v>66738.999599999996</v>
      </c>
      <c r="H1334" s="2">
        <f t="shared" si="23"/>
        <v>0.45000000001164153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264836</v>
      </c>
      <c r="D1337" s="1">
        <f>'RAS-funkcijski'!E43</f>
        <v>129181.26</v>
      </c>
      <c r="E1337" s="1">
        <v>0</v>
      </c>
      <c r="F1337" s="1">
        <v>0</v>
      </c>
      <c r="G1337" s="2">
        <f t="shared" si="24"/>
        <v>20404.742279999999</v>
      </c>
      <c r="H1337" s="2">
        <f t="shared" si="23"/>
        <v>0.25999999999476131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264836</v>
      </c>
      <c r="D1342" s="1">
        <f>'RAS-funkcijski'!E48</f>
        <v>129181.26</v>
      </c>
      <c r="E1342" s="1">
        <v>0</v>
      </c>
      <c r="F1342" s="1">
        <v>0</v>
      </c>
      <c r="G1342" s="2">
        <f t="shared" si="24"/>
        <v>23020.734879999996</v>
      </c>
      <c r="H1342" s="2">
        <f t="shared" si="27"/>
        <v>0.25999999999476131</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151766</v>
      </c>
      <c r="D1348" s="1">
        <f>'RAS-funkcijski'!E54</f>
        <v>0</v>
      </c>
      <c r="E1348" s="1">
        <v>0</v>
      </c>
      <c r="F1348" s="1">
        <v>0</v>
      </c>
      <c r="G1348" s="2">
        <f t="shared" si="24"/>
        <v>7588.3</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151766</v>
      </c>
      <c r="D1349" s="1">
        <f>'RAS-funkcijski'!E55</f>
        <v>0</v>
      </c>
      <c r="E1349" s="1">
        <v>0</v>
      </c>
      <c r="F1349" s="1">
        <v>0</v>
      </c>
      <c r="G1349" s="2">
        <f t="shared" si="24"/>
        <v>7740.0659999999998</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284194</v>
      </c>
      <c r="D1369" s="1">
        <f>'RAS-funkcijski'!E75</f>
        <v>53794.15</v>
      </c>
      <c r="E1369" s="1">
        <v>0</v>
      </c>
      <c r="F1369" s="1">
        <v>0</v>
      </c>
      <c r="G1369" s="2">
        <f t="shared" si="24"/>
        <v>27816.543299999998</v>
      </c>
      <c r="H1369" s="2">
        <f t="shared" si="27"/>
        <v>0.15000000000145519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43573</v>
      </c>
      <c r="D1370" s="1">
        <f>'RAS-funkcijski'!E76</f>
        <v>53794.15</v>
      </c>
      <c r="E1370" s="1">
        <v>0</v>
      </c>
      <c r="F1370" s="1">
        <v>0</v>
      </c>
      <c r="G1370" s="2">
        <f t="shared" si="24"/>
        <v>10883.613599999999</v>
      </c>
      <c r="H1370" s="2">
        <f t="shared" si="27"/>
        <v>0.15000000000145519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239456</v>
      </c>
      <c r="D1374" s="1">
        <f>'RAS-funkcijski'!E80</f>
        <v>0</v>
      </c>
      <c r="E1374" s="1">
        <v>0</v>
      </c>
      <c r="F1374" s="1">
        <v>0</v>
      </c>
      <c r="G1374" s="2">
        <f t="shared" si="24"/>
        <v>18198.655999999999</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1165</v>
      </c>
      <c r="D1375" s="1">
        <f>'RAS-funkcijski'!E81</f>
        <v>0</v>
      </c>
      <c r="E1375" s="1">
        <v>0</v>
      </c>
      <c r="F1375" s="1">
        <v>0</v>
      </c>
      <c r="G1375" s="2">
        <f t="shared" si="24"/>
        <v>89.704999999999998</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1956277</v>
      </c>
      <c r="D1376" s="1">
        <f>'RAS-funkcijski'!E82</f>
        <v>2453977.08</v>
      </c>
      <c r="E1376" s="1">
        <v>0</v>
      </c>
      <c r="F1376" s="1">
        <v>0</v>
      </c>
      <c r="G1376" s="2">
        <f t="shared" si="24"/>
        <v>535410.03047999996</v>
      </c>
      <c r="H1376" s="2">
        <f t="shared" si="27"/>
        <v>8.0000000074505806E-2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14480</v>
      </c>
      <c r="D1377" s="1">
        <f>'RAS-funkcijski'!E83</f>
        <v>0</v>
      </c>
      <c r="E1377" s="1">
        <v>0</v>
      </c>
      <c r="F1377" s="1">
        <v>0</v>
      </c>
      <c r="G1377" s="2">
        <f t="shared" si="24"/>
        <v>1143.92</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1695129</v>
      </c>
      <c r="D1378" s="1">
        <f>'RAS-funkcijski'!E84</f>
        <v>2362940.39</v>
      </c>
      <c r="E1378" s="1">
        <v>0</v>
      </c>
      <c r="F1378" s="1">
        <v>0</v>
      </c>
      <c r="G1378" s="2">
        <f t="shared" si="24"/>
        <v>513680.78240000003</v>
      </c>
      <c r="H1378" s="2">
        <f t="shared" si="27"/>
        <v>0.39000000013038516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16806</v>
      </c>
      <c r="D1379" s="1">
        <f>'RAS-funkcijski'!E85</f>
        <v>4728.1400000000003</v>
      </c>
      <c r="E1379" s="1">
        <v>0</v>
      </c>
      <c r="F1379" s="1">
        <v>0</v>
      </c>
      <c r="G1379" s="2">
        <f t="shared" si="24"/>
        <v>2127.2446800000002</v>
      </c>
      <c r="H1379" s="2">
        <f t="shared" si="27"/>
        <v>0.14000000000032742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174178</v>
      </c>
      <c r="D1380" s="1">
        <f>'RAS-funkcijski'!E86</f>
        <v>86308.55</v>
      </c>
      <c r="E1380" s="1">
        <v>0</v>
      </c>
      <c r="F1380" s="1">
        <v>0</v>
      </c>
      <c r="G1380" s="2">
        <f t="shared" si="24"/>
        <v>28437.198200000003</v>
      </c>
      <c r="H1380" s="2">
        <f t="shared" si="27"/>
        <v>0.44999999999708962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55684</v>
      </c>
      <c r="D1382" s="1">
        <f>'RAS-funkcijski'!E88</f>
        <v>0</v>
      </c>
      <c r="E1382" s="1">
        <v>0</v>
      </c>
      <c r="F1382" s="1">
        <v>0</v>
      </c>
      <c r="G1382" s="2">
        <f t="shared" si="24"/>
        <v>4677.4560000000001</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2713181</v>
      </c>
      <c r="D1401" s="1">
        <f>'RAS-funkcijski'!E107</f>
        <v>471474.14</v>
      </c>
      <c r="E1401" s="1">
        <v>0</v>
      </c>
      <c r="F1401" s="1">
        <v>0</v>
      </c>
      <c r="G1401" s="2">
        <f t="shared" si="24"/>
        <v>376581.31584</v>
      </c>
      <c r="H1401" s="2">
        <f t="shared" si="27"/>
        <v>0.14000000001396984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2280641</v>
      </c>
      <c r="D1402" s="1">
        <f>'RAS-funkcijski'!E108</f>
        <v>436474.14</v>
      </c>
      <c r="E1402" s="1">
        <v>0</v>
      </c>
      <c r="F1402" s="1">
        <v>0</v>
      </c>
      <c r="G1402" s="2">
        <f t="shared" si="24"/>
        <v>327973.28512000002</v>
      </c>
      <c r="H1402" s="2">
        <f t="shared" si="27"/>
        <v>0.14000000001396984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432540</v>
      </c>
      <c r="D1407" s="1">
        <f>'RAS-funkcijski'!E113</f>
        <v>35000</v>
      </c>
      <c r="E1407" s="1">
        <v>0</v>
      </c>
      <c r="F1407" s="1">
        <v>0</v>
      </c>
      <c r="G1407" s="2">
        <f t="shared" si="24"/>
        <v>54776.86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484223</v>
      </c>
      <c r="D1408" s="1">
        <f>'RAS-funkcijski'!E114</f>
        <v>141867.9</v>
      </c>
      <c r="E1408" s="1">
        <v>0</v>
      </c>
      <c r="F1408" s="1">
        <v>0</v>
      </c>
      <c r="G1408" s="2">
        <f t="shared" si="24"/>
        <v>84475.467999999993</v>
      </c>
      <c r="H1408" s="2">
        <f t="shared" si="27"/>
        <v>0.10000000000582077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421423</v>
      </c>
      <c r="D1409" s="1">
        <f>'RAS-funkcijski'!E115</f>
        <v>55467.9</v>
      </c>
      <c r="E1409" s="1">
        <v>0</v>
      </c>
      <c r="F1409" s="1">
        <v>0</v>
      </c>
      <c r="G1409" s="2">
        <f t="shared" si="24"/>
        <v>59091.826800000003</v>
      </c>
      <c r="H1409" s="2">
        <f t="shared" si="27"/>
        <v>9.9999999998544808E-2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350847</v>
      </c>
      <c r="D1410" s="1">
        <f>'RAS-funkcijski'!E116</f>
        <v>0</v>
      </c>
      <c r="E1410" s="1">
        <v>0</v>
      </c>
      <c r="F1410" s="1">
        <v>0</v>
      </c>
      <c r="G1410" s="2">
        <f t="shared" si="24"/>
        <v>39294.864000000001</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70576</v>
      </c>
      <c r="D1411" s="1">
        <f>'RAS-funkcijski'!E117</f>
        <v>55467.9</v>
      </c>
      <c r="E1411" s="1">
        <v>0</v>
      </c>
      <c r="F1411" s="1">
        <v>0</v>
      </c>
      <c r="G1411" s="2">
        <f t="shared" si="24"/>
        <v>20510.8334</v>
      </c>
      <c r="H1411" s="2">
        <f t="shared" si="27"/>
        <v>9.9999999998544808E-2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9800</v>
      </c>
      <c r="D1415" s="1">
        <f>'RAS-funkcijski'!E121</f>
        <v>10000</v>
      </c>
      <c r="E1415" s="1">
        <v>0</v>
      </c>
      <c r="F1415" s="1">
        <v>0</v>
      </c>
      <c r="G1415" s="2">
        <f t="shared" si="24"/>
        <v>3486.6000000000004</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53000</v>
      </c>
      <c r="D1416" s="1">
        <f>'RAS-funkcijski'!E122</f>
        <v>76400</v>
      </c>
      <c r="E1416" s="1">
        <v>0</v>
      </c>
      <c r="F1416" s="1">
        <v>0</v>
      </c>
      <c r="G1416" s="2">
        <f t="shared" si="24"/>
        <v>24284.399999999998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53000</v>
      </c>
      <c r="D1418" s="1">
        <f>'RAS-funkcijski'!E124</f>
        <v>76400</v>
      </c>
      <c r="E1418" s="1">
        <v>0</v>
      </c>
      <c r="F1418" s="1">
        <v>0</v>
      </c>
      <c r="G1418" s="2">
        <f t="shared" si="24"/>
        <v>24696</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346071</v>
      </c>
      <c r="D1423" s="1">
        <f>'RAS-funkcijski'!E129</f>
        <v>98031.34</v>
      </c>
      <c r="E1423" s="1">
        <v>0</v>
      </c>
      <c r="F1423" s="1">
        <v>0</v>
      </c>
      <c r="G1423" s="2">
        <f t="shared" si="24"/>
        <v>67766.709999999992</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10140</v>
      </c>
      <c r="D1429" s="1">
        <f>'RAS-funkcijski'!E135</f>
        <v>48000</v>
      </c>
      <c r="E1429" s="1">
        <v>0</v>
      </c>
      <c r="F1429" s="1">
        <v>0</v>
      </c>
      <c r="G1429" s="2">
        <f t="shared" si="24"/>
        <v>13904.34</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335931</v>
      </c>
      <c r="D1432" s="1">
        <f>'RAS-funkcijski'!E138</f>
        <v>50031.34</v>
      </c>
      <c r="E1432" s="1">
        <v>0</v>
      </c>
      <c r="F1432" s="1">
        <v>0</v>
      </c>
      <c r="G1432" s="2">
        <f t="shared" si="24"/>
        <v>58423.153120000003</v>
      </c>
      <c r="H1432" s="2">
        <f t="shared" si="27"/>
        <v>0.33999999999650754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8854898</v>
      </c>
      <c r="D1435" s="13">
        <f>'RAS-funkcijski'!E141</f>
        <v>6378634.2599999998</v>
      </c>
      <c r="E1435" s="13">
        <v>0</v>
      </c>
      <c r="F1435" s="13">
        <v>0</v>
      </c>
      <c r="G1435" s="14">
        <f t="shared" si="24"/>
        <v>2960866.81324</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8000</v>
      </c>
      <c r="D1436" s="6">
        <f>'P-VRIO'!E5</f>
        <v>0</v>
      </c>
      <c r="E1436" s="6">
        <v>0</v>
      </c>
      <c r="F1436" s="6">
        <v>0</v>
      </c>
      <c r="G1436" s="7">
        <f t="shared" si="24"/>
        <v>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8000</v>
      </c>
      <c r="D1453" s="1">
        <f>'P-VRIO'!E22</f>
        <v>0</v>
      </c>
      <c r="E1453" s="1">
        <v>0</v>
      </c>
      <c r="F1453" s="1">
        <v>0</v>
      </c>
      <c r="G1453" s="2">
        <f t="shared" si="24"/>
        <v>144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8000</v>
      </c>
      <c r="D1454" s="1">
        <f>'P-VRIO'!E23</f>
        <v>0</v>
      </c>
      <c r="E1454" s="1">
        <v>0</v>
      </c>
      <c r="F1454" s="1">
        <v>0</v>
      </c>
      <c r="G1454" s="2">
        <f t="shared" si="24"/>
        <v>152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8000</v>
      </c>
      <c r="D1455" s="1">
        <f>'P-VRIO'!E24</f>
        <v>0</v>
      </c>
      <c r="E1455" s="1">
        <v>0</v>
      </c>
      <c r="F1455" s="1">
        <v>0</v>
      </c>
      <c r="G1455" s="2">
        <f t="shared" si="24"/>
        <v>160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7113514.3600000003</v>
      </c>
      <c r="D1480" s="6"/>
      <c r="E1480" s="6">
        <v>0</v>
      </c>
      <c r="F1480" s="6">
        <v>0</v>
      </c>
      <c r="G1480" s="7">
        <f t="shared" ref="G1480:G1580" si="34">B1480/1000*C1480</f>
        <v>7113.5143600000001</v>
      </c>
      <c r="H1480" s="7">
        <f t="shared" ref="H1480:H1580" si="35">ABS(C1480-ROUND(C1480,0))</f>
        <v>0.36000000033527613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8835837</v>
      </c>
      <c r="D1481" s="1">
        <v>0</v>
      </c>
      <c r="E1481" s="1">
        <v>0</v>
      </c>
      <c r="F1481" s="1">
        <v>0</v>
      </c>
      <c r="G1481" s="2">
        <f t="shared" si="34"/>
        <v>17671.673999999999</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6500899</v>
      </c>
      <c r="D1483" s="1">
        <v>0</v>
      </c>
      <c r="E1483" s="1">
        <v>0</v>
      </c>
      <c r="F1483" s="1">
        <v>0</v>
      </c>
      <c r="G1483" s="2">
        <f t="shared" si="34"/>
        <v>26003.596000000001</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994220.81</v>
      </c>
      <c r="D1484" s="1">
        <v>0</v>
      </c>
      <c r="E1484" s="1">
        <v>0</v>
      </c>
      <c r="F1484" s="1">
        <v>0</v>
      </c>
      <c r="G1484" s="2">
        <f t="shared" si="34"/>
        <v>4971.1040500000008</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2426047.1800000002</v>
      </c>
      <c r="D1485" s="1">
        <v>0</v>
      </c>
      <c r="E1485" s="1">
        <v>0</v>
      </c>
      <c r="F1485" s="1">
        <v>0</v>
      </c>
      <c r="G1485" s="2">
        <f t="shared" si="34"/>
        <v>14556.283080000001</v>
      </c>
      <c r="H1485" s="2">
        <f t="shared" si="35"/>
        <v>0.18000000016763806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81213.58</v>
      </c>
      <c r="D1486" s="1">
        <v>0</v>
      </c>
      <c r="E1486" s="1">
        <v>0</v>
      </c>
      <c r="F1486" s="1">
        <v>0</v>
      </c>
      <c r="G1486" s="2">
        <f t="shared" si="34"/>
        <v>568.49506000000008</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1204924.1399999999</v>
      </c>
      <c r="D1489" s="1">
        <v>0</v>
      </c>
      <c r="E1489" s="1">
        <v>0</v>
      </c>
      <c r="F1489" s="1">
        <v>0</v>
      </c>
      <c r="G1489" s="2">
        <f t="shared" si="34"/>
        <v>12049.241399999999</v>
      </c>
      <c r="H1489" s="2">
        <f t="shared" si="35"/>
        <v>0.13999999989755452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1794493.29</v>
      </c>
      <c r="D1491" s="1">
        <v>0</v>
      </c>
      <c r="E1491" s="1">
        <v>0</v>
      </c>
      <c r="F1491" s="1">
        <v>0</v>
      </c>
      <c r="G1491" s="2">
        <f t="shared" si="34"/>
        <v>21533.91948</v>
      </c>
      <c r="H1491" s="2">
        <f t="shared" si="35"/>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1434938</v>
      </c>
      <c r="D1492" s="1">
        <v>0</v>
      </c>
      <c r="E1492" s="1">
        <v>0</v>
      </c>
      <c r="F1492" s="1">
        <v>0</v>
      </c>
      <c r="G1492" s="2">
        <f t="shared" si="34"/>
        <v>18654.194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900000</v>
      </c>
      <c r="D1493" s="1">
        <v>0</v>
      </c>
      <c r="E1493" s="1">
        <v>0</v>
      </c>
      <c r="F1493" s="1">
        <v>0</v>
      </c>
      <c r="G1493" s="2">
        <f t="shared" si="34"/>
        <v>12600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900000</v>
      </c>
      <c r="D1497" s="1">
        <v>0</v>
      </c>
      <c r="E1497" s="1">
        <v>0</v>
      </c>
      <c r="F1497" s="1">
        <v>0</v>
      </c>
      <c r="G1497" s="2">
        <f t="shared" si="34"/>
        <v>16199.999999999998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12408768.309999999</v>
      </c>
      <c r="D1499" s="1">
        <v>0</v>
      </c>
      <c r="E1499" s="1">
        <v>0</v>
      </c>
      <c r="F1499" s="1">
        <v>0</v>
      </c>
      <c r="G1499" s="2">
        <f t="shared" si="34"/>
        <v>248175.36619999999</v>
      </c>
      <c r="H1499" s="2">
        <f t="shared" si="35"/>
        <v>0.30999999865889549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6605097.9199999999</v>
      </c>
      <c r="D1501" s="1">
        <v>0</v>
      </c>
      <c r="E1501" s="1">
        <v>0</v>
      </c>
      <c r="F1501" s="1">
        <v>0</v>
      </c>
      <c r="G1501" s="2">
        <f t="shared" si="34"/>
        <v>145312.15424</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1047302.46</v>
      </c>
      <c r="D1502" s="1">
        <v>0</v>
      </c>
      <c r="E1502" s="1">
        <v>0</v>
      </c>
      <c r="F1502" s="1">
        <v>0</v>
      </c>
      <c r="G1502" s="2">
        <f t="shared" si="34"/>
        <v>24087.956579999998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2480362.5499999998</v>
      </c>
      <c r="D1503" s="1">
        <v>0</v>
      </c>
      <c r="E1503" s="1">
        <v>0</v>
      </c>
      <c r="F1503" s="1">
        <v>0</v>
      </c>
      <c r="G1503" s="2">
        <f t="shared" si="34"/>
        <v>59528.701199999996</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81101.98</v>
      </c>
      <c r="D1504" s="1">
        <v>0</v>
      </c>
      <c r="E1504" s="1">
        <v>0</v>
      </c>
      <c r="F1504" s="1">
        <v>0</v>
      </c>
      <c r="G1504" s="2">
        <f t="shared" si="34"/>
        <v>2027.5495000000001</v>
      </c>
      <c r="H1504" s="2">
        <f t="shared" si="35"/>
        <v>2.0000000004074536E-2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1201757.6399999999</v>
      </c>
      <c r="D1507" s="1">
        <v>0</v>
      </c>
      <c r="E1507" s="1">
        <v>0</v>
      </c>
      <c r="F1507" s="1">
        <v>0</v>
      </c>
      <c r="G1507" s="2">
        <f t="shared" si="34"/>
        <v>33649.213919999995</v>
      </c>
      <c r="H1507" s="2">
        <f t="shared" si="35"/>
        <v>0.36000000010244548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1794573.29</v>
      </c>
      <c r="D1509" s="1">
        <v>0</v>
      </c>
      <c r="E1509" s="1">
        <v>0</v>
      </c>
      <c r="F1509" s="1">
        <v>0</v>
      </c>
      <c r="G1509" s="2">
        <f t="shared" si="34"/>
        <v>53837.198700000001</v>
      </c>
      <c r="H1509" s="2">
        <f t="shared" si="35"/>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1495056.69</v>
      </c>
      <c r="D1510" s="1">
        <v>0</v>
      </c>
      <c r="E1510" s="1">
        <v>0</v>
      </c>
      <c r="F1510" s="1">
        <v>0</v>
      </c>
      <c r="G1510" s="2">
        <f t="shared" si="34"/>
        <v>46346.757389999999</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4308613.7</v>
      </c>
      <c r="D1511" s="1">
        <v>0</v>
      </c>
      <c r="E1511" s="1">
        <v>0</v>
      </c>
      <c r="F1511" s="1">
        <v>0</v>
      </c>
      <c r="G1511" s="2">
        <f t="shared" si="34"/>
        <v>137875.6384</v>
      </c>
      <c r="H1511" s="2">
        <f t="shared" si="35"/>
        <v>0.29999999981373549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4308613.7</v>
      </c>
      <c r="D1515" s="1">
        <v>0</v>
      </c>
      <c r="E1515" s="1">
        <v>0</v>
      </c>
      <c r="F1515" s="1">
        <v>0</v>
      </c>
      <c r="G1515" s="2">
        <f t="shared" si="34"/>
        <v>155110.0932</v>
      </c>
      <c r="H1515" s="2">
        <f t="shared" si="35"/>
        <v>0.29999999981373549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3540583.0500000007</v>
      </c>
      <c r="D1517" s="1">
        <v>0</v>
      </c>
      <c r="E1517" s="1">
        <v>0</v>
      </c>
      <c r="F1517" s="1">
        <v>0</v>
      </c>
      <c r="G1517" s="2">
        <f t="shared" si="34"/>
        <v>134542.15590000001</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3540583.05</v>
      </c>
      <c r="D1518" s="1">
        <v>0</v>
      </c>
      <c r="E1518" s="1">
        <v>0</v>
      </c>
      <c r="F1518" s="1">
        <v>0</v>
      </c>
      <c r="G1518" s="2">
        <f t="shared" si="34"/>
        <v>138082.73895</v>
      </c>
      <c r="H1518" s="2">
        <f t="shared" si="35"/>
        <v>4.9999999813735485E-2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200205.48</v>
      </c>
      <c r="D1524" s="1">
        <v>0</v>
      </c>
      <c r="E1524" s="1">
        <v>0</v>
      </c>
      <c r="F1524" s="1">
        <v>0</v>
      </c>
      <c r="G1524" s="2">
        <f t="shared" si="34"/>
        <v>9009.2466000000004</v>
      </c>
      <c r="H1524" s="2">
        <f t="shared" si="35"/>
        <v>0.48000000001047738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158504.04999999999</v>
      </c>
      <c r="D1530" s="1">
        <v>0</v>
      </c>
      <c r="E1530" s="1">
        <v>0</v>
      </c>
      <c r="F1530" s="1">
        <v>0</v>
      </c>
      <c r="G1530" s="2">
        <f t="shared" si="34"/>
        <v>8083.706549999999</v>
      </c>
      <c r="H1530" s="2">
        <f t="shared" si="35"/>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158504.04999999999</v>
      </c>
      <c r="D1531" s="1">
        <v>0</v>
      </c>
      <c r="E1531" s="1">
        <v>0</v>
      </c>
      <c r="F1531" s="1">
        <v>0</v>
      </c>
      <c r="G1531" s="2">
        <f t="shared" si="34"/>
        <v>8242.2105999999985</v>
      </c>
      <c r="H1531" s="2">
        <f t="shared" si="35"/>
        <v>4.9999999988358468E-2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525.70000000000005</v>
      </c>
      <c r="D1535" s="1">
        <v>0</v>
      </c>
      <c r="E1535" s="1">
        <v>0</v>
      </c>
      <c r="F1535" s="1">
        <v>0</v>
      </c>
      <c r="G1535" s="2">
        <f t="shared" si="34"/>
        <v>29.439200000000003</v>
      </c>
      <c r="H1535" s="2">
        <f t="shared" si="35"/>
        <v>0.29999999999995453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525.70000000000005</v>
      </c>
      <c r="D1536" s="1">
        <v>0</v>
      </c>
      <c r="E1536" s="1">
        <v>0</v>
      </c>
      <c r="F1536" s="1">
        <v>0</v>
      </c>
      <c r="G1536" s="2">
        <f t="shared" si="34"/>
        <v>29.964900000000004</v>
      </c>
      <c r="H1536" s="2">
        <f t="shared" si="35"/>
        <v>0.29999999999995453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8305.73</v>
      </c>
      <c r="D1540" s="1">
        <v>0</v>
      </c>
      <c r="E1540" s="1">
        <v>0</v>
      </c>
      <c r="F1540" s="1">
        <v>0</v>
      </c>
      <c r="G1540" s="2">
        <f t="shared" si="34"/>
        <v>506.64952999999997</v>
      </c>
      <c r="H1540" s="2">
        <f t="shared" si="35"/>
        <v>0.27000000000043656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8305.73</v>
      </c>
      <c r="D1541" s="1">
        <v>0</v>
      </c>
      <c r="E1541" s="1">
        <v>0</v>
      </c>
      <c r="F1541" s="1">
        <v>0</v>
      </c>
      <c r="G1541" s="2">
        <f t="shared" si="34"/>
        <v>514.95525999999995</v>
      </c>
      <c r="H1541" s="2">
        <f t="shared" si="35"/>
        <v>0.27000000000043656</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32870</v>
      </c>
      <c r="D1550" s="1">
        <v>0</v>
      </c>
      <c r="E1550" s="1">
        <v>0</v>
      </c>
      <c r="F1550" s="1">
        <v>0</v>
      </c>
      <c r="G1550" s="2">
        <f t="shared" si="34"/>
        <v>2333.77</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32870</v>
      </c>
      <c r="D1551" s="1">
        <v>0</v>
      </c>
      <c r="E1551" s="1">
        <v>0</v>
      </c>
      <c r="F1551" s="1">
        <v>0</v>
      </c>
      <c r="G1551" s="2">
        <f t="shared" si="34"/>
        <v>2366.64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3340377.57</v>
      </c>
      <c r="D1570" s="1">
        <v>0</v>
      </c>
      <c r="E1570" s="1">
        <v>0</v>
      </c>
      <c r="F1570" s="1">
        <v>0</v>
      </c>
      <c r="G1570" s="2">
        <f t="shared" si="34"/>
        <v>303974.35887</v>
      </c>
      <c r="H1570" s="2">
        <f t="shared" si="35"/>
        <v>0.43000000016763806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3340377.57</v>
      </c>
      <c r="D1574" s="1">
        <v>0</v>
      </c>
      <c r="E1574" s="1">
        <v>0</v>
      </c>
      <c r="F1574" s="1">
        <v>0</v>
      </c>
      <c r="G1574" s="2">
        <f t="shared" si="34"/>
        <v>317335.86914999998</v>
      </c>
      <c r="H1574" s="2">
        <f t="shared" si="35"/>
        <v>0.43000000016763806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33021</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3"/>
      <c r="F10" s="314" t="s">
        <v>36</v>
      </c>
      <c r="G10" s="31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2" t="s">
        <v>41</v>
      </c>
      <c r="C15" s="333"/>
      <c r="D15" s="333"/>
      <c r="E15" s="333"/>
      <c r="F15" s="334"/>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10353912</v>
      </c>
      <c r="I16" s="172">
        <f>'PR-RAS'!E6</f>
        <v>10436463.42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5348182</v>
      </c>
      <c r="I17" s="172">
        <f>'PR-RAS'!E151</f>
        <v>6133752.1699999999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2652462</v>
      </c>
      <c r="I18" s="172">
        <f>'PR-RAS'!E645</f>
        <v>5288594.3699999982</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39379694</v>
      </c>
      <c r="I20" s="175">
        <f>BILANCA!E7</f>
        <v>38990171.43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11162267</v>
      </c>
      <c r="I21" s="177">
        <f>BILANCA!E68</f>
        <v>10743378.680000002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7113514</v>
      </c>
      <c r="I22" s="177">
        <f>BILANCA!E176</f>
        <v>3540583.05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43428447</v>
      </c>
      <c r="I23" s="179">
        <f>BILANCA!E237</f>
        <v>46192967.059999995</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1445826</v>
      </c>
      <c r="I24" s="175">
        <f>'RAS-funkcijski'!E5</f>
        <v>2490858.8499999996</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1471744</v>
      </c>
      <c r="I25" s="177">
        <f>'RAS-funkcijski'!E35</f>
        <v>528540.80999999994</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55684</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484223</v>
      </c>
      <c r="I27" s="177">
        <f>'RAS-funkcijski'!E114</f>
        <v>141867.9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8854898</v>
      </c>
      <c r="I28" s="181">
        <f>'RAS-funkcijski'!E141</f>
        <v>6378634.2599999998</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8000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8000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7113514.3600000003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3540583.0500000007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3540583.05</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10353912</v>
      </c>
      <c r="E6" s="53">
        <f>E7+E44+E50+E82+E106+E124+E133+E139</f>
        <v>10436463.42</v>
      </c>
      <c r="F6" s="54">
        <f t="shared" ref="F6:F131" si="0">IF(D6&lt;&gt;0,IF(E6/D6&gt;=100,"&gt;&gt;100",E6/D6*100),"-")</f>
        <v>100.79729690574925</v>
      </c>
    </row>
    <row r="7" spans="1:25" ht="12.75" customHeight="1" x14ac:dyDescent="0.2">
      <c r="A7" s="55">
        <v>61</v>
      </c>
      <c r="B7" s="307" t="s">
        <v>57</v>
      </c>
      <c r="C7" s="52" t="s">
        <v>58</v>
      </c>
      <c r="D7" s="53">
        <f t="shared" ref="D7:E7" si="1">D8+D17+D23+D29+D37+D40</f>
        <v>1038752</v>
      </c>
      <c r="E7" s="53">
        <f t="shared" si="1"/>
        <v>4479793.1099999994</v>
      </c>
      <c r="F7" s="54">
        <f t="shared" si="0"/>
        <v>431.2668577292751</v>
      </c>
    </row>
    <row r="8" spans="1:25" ht="12.75" customHeight="1" x14ac:dyDescent="0.2">
      <c r="A8" s="55">
        <v>611</v>
      </c>
      <c r="B8" s="87" t="s">
        <v>59</v>
      </c>
      <c r="C8" s="52" t="s">
        <v>60</v>
      </c>
      <c r="D8" s="53">
        <f t="shared" ref="D8:E8" si="2">SUM(D9:D14)-D15-D16</f>
        <v>875314</v>
      </c>
      <c r="E8" s="53">
        <f t="shared" si="2"/>
        <v>4344876.96</v>
      </c>
      <c r="F8" s="54">
        <f t="shared" si="0"/>
        <v>496.3792376221561</v>
      </c>
    </row>
    <row r="9" spans="1:25" ht="12.75" customHeight="1" x14ac:dyDescent="0.2">
      <c r="A9" s="55">
        <v>6111</v>
      </c>
      <c r="B9" s="87" t="s">
        <v>61</v>
      </c>
      <c r="C9" s="52" t="s">
        <v>62</v>
      </c>
      <c r="D9" s="244">
        <v>875314</v>
      </c>
      <c r="E9" s="244">
        <v>4344876.96</v>
      </c>
      <c r="F9" s="54">
        <f t="shared" si="0"/>
        <v>496.3792376221561</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160461</v>
      </c>
      <c r="E23" s="53">
        <f t="shared" si="4"/>
        <v>133572.43</v>
      </c>
      <c r="F23" s="54">
        <f t="shared" si="0"/>
        <v>83.242925072135904</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v>160461</v>
      </c>
      <c r="E28" s="244">
        <v>133572.43</v>
      </c>
      <c r="F28" s="54">
        <f t="shared" si="0"/>
        <v>83.242925072135904</v>
      </c>
    </row>
    <row r="29" spans="1:6" ht="12.75" customHeight="1" x14ac:dyDescent="0.2">
      <c r="A29" s="55">
        <v>614</v>
      </c>
      <c r="B29" s="87" t="s">
        <v>101</v>
      </c>
      <c r="C29" s="52" t="s">
        <v>102</v>
      </c>
      <c r="D29" s="53">
        <f t="shared" ref="D29:E29" si="5">SUM(D30:D36)</f>
        <v>2977</v>
      </c>
      <c r="E29" s="53">
        <f t="shared" si="5"/>
        <v>1343.72</v>
      </c>
      <c r="F29" s="54">
        <f t="shared" si="0"/>
        <v>45.136714813570713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1387</v>
      </c>
      <c r="E31" s="244">
        <v>1343.72</v>
      </c>
      <c r="F31" s="54">
        <f t="shared" si="0"/>
        <v>96.87959625090123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1590</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7338473</v>
      </c>
      <c r="E50" s="53">
        <f>E51+E54+E59+E62+E65+E68+E71+E74+E77</f>
        <v>1657925.08</v>
      </c>
      <c r="F50" s="54">
        <f t="shared" si="0"/>
        <v>22.592235196613792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7338473</v>
      </c>
      <c r="E59" s="53">
        <f t="shared" si="12"/>
        <v>1340496.01</v>
      </c>
      <c r="F59" s="54">
        <f t="shared" si="0"/>
        <v>18.266688587666671</v>
      </c>
    </row>
    <row r="60" spans="1:6" ht="24" x14ac:dyDescent="0.2">
      <c r="A60" s="55">
        <v>6331</v>
      </c>
      <c r="B60" s="88" t="s">
        <v>163</v>
      </c>
      <c r="C60" s="52" t="s">
        <v>164</v>
      </c>
      <c r="D60" s="244">
        <v>4377683</v>
      </c>
      <c r="E60" s="244">
        <v>970496.01</v>
      </c>
      <c r="F60" s="54">
        <f t="shared" si="0"/>
        <v>22.16917054067186</v>
      </c>
    </row>
    <row r="61" spans="1:6" ht="24" x14ac:dyDescent="0.2">
      <c r="A61" s="55">
        <v>6332</v>
      </c>
      <c r="B61" s="88" t="s">
        <v>165</v>
      </c>
      <c r="C61" s="52" t="s">
        <v>166</v>
      </c>
      <c r="D61" s="244">
        <v>2960790</v>
      </c>
      <c r="E61" s="244">
        <v>370000</v>
      </c>
      <c r="F61" s="54">
        <f t="shared" si="0"/>
        <v>12.496664741504802</v>
      </c>
    </row>
    <row r="62" spans="1:6" ht="12.75" customHeight="1" x14ac:dyDescent="0.2">
      <c r="A62" s="55">
        <v>634</v>
      </c>
      <c r="B62" s="87" t="s">
        <v>167</v>
      </c>
      <c r="C62" s="52" t="s">
        <v>168</v>
      </c>
      <c r="D62" s="53">
        <f t="shared" ref="D62:E62" si="13">SUM(D63:D64)</f>
        <v>0</v>
      </c>
      <c r="E62" s="53">
        <f t="shared" si="13"/>
        <v>317429.07</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317429.07</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1199437</v>
      </c>
      <c r="E82" s="53">
        <f t="shared" si="19"/>
        <v>3396035.2499999995</v>
      </c>
      <c r="F82" s="54">
        <f t="shared" si="0"/>
        <v>283.13577536794344</v>
      </c>
    </row>
    <row r="83" spans="1:6" ht="12.75" customHeight="1" x14ac:dyDescent="0.2">
      <c r="A83" s="55">
        <v>641</v>
      </c>
      <c r="B83" s="87" t="s">
        <v>209</v>
      </c>
      <c r="C83" s="52" t="s">
        <v>210</v>
      </c>
      <c r="D83" s="53">
        <f t="shared" ref="D83:E83" si="20">SUM(D84:D90)</f>
        <v>1498</v>
      </c>
      <c r="E83" s="53">
        <f t="shared" si="20"/>
        <v>18.3</v>
      </c>
      <c r="F83" s="54">
        <f t="shared" si="0"/>
        <v>1.2216288384512684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1498</v>
      </c>
      <c r="E86" s="244">
        <v>18.3</v>
      </c>
      <c r="F86" s="54">
        <f t="shared" si="0"/>
        <v>1.2216288384512684</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1197939</v>
      </c>
      <c r="E91" s="53">
        <f t="shared" si="21"/>
        <v>3396016.9499999997</v>
      </c>
      <c r="F91" s="54">
        <f t="shared" si="0"/>
        <v>283.48830366153868</v>
      </c>
    </row>
    <row r="92" spans="1:6" ht="12.75" customHeight="1" x14ac:dyDescent="0.2">
      <c r="A92" s="55">
        <v>6421</v>
      </c>
      <c r="B92" s="87" t="s">
        <v>227</v>
      </c>
      <c r="C92" s="52" t="s">
        <v>228</v>
      </c>
      <c r="D92" s="244">
        <v>37011</v>
      </c>
      <c r="E92" s="244">
        <v>812040.61</v>
      </c>
      <c r="F92" s="54">
        <f t="shared" si="0"/>
        <v>2194.0520656021181</v>
      </c>
    </row>
    <row r="93" spans="1:6" ht="12.75" customHeight="1" x14ac:dyDescent="0.2">
      <c r="A93" s="55">
        <v>6422</v>
      </c>
      <c r="B93" s="87" t="s">
        <v>229</v>
      </c>
      <c r="C93" s="52" t="s">
        <v>230</v>
      </c>
      <c r="D93" s="244">
        <v>1160928</v>
      </c>
      <c r="E93" s="244">
        <v>2583976.34</v>
      </c>
      <c r="F93" s="54">
        <f t="shared" si="0"/>
        <v>222.57851821990684</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672843</v>
      </c>
      <c r="E106" s="53">
        <f t="shared" si="23"/>
        <v>836037.92</v>
      </c>
      <c r="F106" s="54">
        <f t="shared" si="0"/>
        <v>124.25453188931148</v>
      </c>
    </row>
    <row r="107" spans="1:6" ht="12.75" customHeight="1" x14ac:dyDescent="0.2">
      <c r="A107" s="55">
        <v>651</v>
      </c>
      <c r="B107" s="87" t="s">
        <v>257</v>
      </c>
      <c r="C107" s="52" t="s">
        <v>258</v>
      </c>
      <c r="D107" s="53">
        <f t="shared" ref="D107:E107" si="24">SUM(D108:D111)</f>
        <v>46</v>
      </c>
      <c r="E107" s="53">
        <f t="shared" si="24"/>
        <v>9.2200000000000006</v>
      </c>
      <c r="F107" s="54">
        <f t="shared" si="0"/>
        <v>20.043478260869566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46</v>
      </c>
      <c r="E110" s="244">
        <v>9.2200000000000006</v>
      </c>
      <c r="F110" s="54">
        <f t="shared" si="0"/>
        <v>20.043478260869566</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169166</v>
      </c>
      <c r="E112" s="53">
        <f t="shared" si="25"/>
        <v>306747.39</v>
      </c>
      <c r="F112" s="54">
        <f t="shared" si="0"/>
        <v>181.32922100185618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505</v>
      </c>
      <c r="E114" s="244">
        <v>1321.46</v>
      </c>
      <c r="F114" s="54">
        <f t="shared" si="0"/>
        <v>261.67524752475248</v>
      </c>
    </row>
    <row r="115" spans="1:6" ht="12.75" customHeight="1" x14ac:dyDescent="0.2">
      <c r="A115" s="55">
        <v>6524</v>
      </c>
      <c r="B115" s="87" t="s">
        <v>273</v>
      </c>
      <c r="C115" s="52" t="s">
        <v>274</v>
      </c>
      <c r="D115" s="244">
        <v>168661</v>
      </c>
      <c r="E115" s="244">
        <v>305425.93</v>
      </c>
      <c r="F115" s="54">
        <f t="shared" si="0"/>
        <v>181.08865119974388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503631</v>
      </c>
      <c r="E120" s="53">
        <f t="shared" si="26"/>
        <v>529281.31000000006</v>
      </c>
      <c r="F120" s="54">
        <f t="shared" si="0"/>
        <v>105.09307608149618</v>
      </c>
    </row>
    <row r="121" spans="1:6" ht="12.75" customHeight="1" x14ac:dyDescent="0.2">
      <c r="A121" s="55">
        <v>6531</v>
      </c>
      <c r="B121" s="87" t="s">
        <v>285</v>
      </c>
      <c r="C121" s="52" t="s">
        <v>286</v>
      </c>
      <c r="D121" s="244">
        <v>1002</v>
      </c>
      <c r="E121" s="244">
        <v>713.4</v>
      </c>
      <c r="F121" s="54">
        <f t="shared" si="0"/>
        <v>71.197604790419149</v>
      </c>
    </row>
    <row r="122" spans="1:6" ht="12.75" customHeight="1" x14ac:dyDescent="0.2">
      <c r="A122" s="55">
        <v>6532</v>
      </c>
      <c r="B122" s="87" t="s">
        <v>287</v>
      </c>
      <c r="C122" s="52" t="s">
        <v>288</v>
      </c>
      <c r="D122" s="244">
        <v>502629</v>
      </c>
      <c r="E122" s="244">
        <v>528567.91</v>
      </c>
      <c r="F122" s="54">
        <f t="shared" si="0"/>
        <v>105.16064731641033</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39175</v>
      </c>
      <c r="E124" s="53">
        <f t="shared" si="27"/>
        <v>46575</v>
      </c>
      <c r="F124" s="54">
        <f t="shared" si="0"/>
        <v>118.88959795788129</v>
      </c>
    </row>
    <row r="125" spans="1:6" ht="12.75" customHeight="1" x14ac:dyDescent="0.2">
      <c r="A125" s="55">
        <v>661</v>
      </c>
      <c r="B125" s="88" t="s">
        <v>293</v>
      </c>
      <c r="C125" s="52" t="s">
        <v>294</v>
      </c>
      <c r="D125" s="53">
        <f t="shared" ref="D125:E125" si="28">SUM(D126:D127)</f>
        <v>39175</v>
      </c>
      <c r="E125" s="53">
        <f t="shared" si="28"/>
        <v>46575</v>
      </c>
      <c r="F125" s="54">
        <f t="shared" si="0"/>
        <v>118.88959795788129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39175</v>
      </c>
      <c r="E127" s="244">
        <v>46575</v>
      </c>
      <c r="F127" s="54">
        <f t="shared" si="0"/>
        <v>118.88959795788129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65232</v>
      </c>
      <c r="E139" s="53">
        <f t="shared" si="33"/>
        <v>20097.060000000001</v>
      </c>
      <c r="F139" s="54">
        <f t="shared" si="31"/>
        <v>30.808590875643858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65232</v>
      </c>
      <c r="E150" s="244">
        <v>20097.060000000001</v>
      </c>
      <c r="F150" s="54">
        <f t="shared" si="31"/>
        <v>30.808590875643858</v>
      </c>
    </row>
    <row r="151" spans="1:6" ht="12.75" customHeight="1" x14ac:dyDescent="0.2">
      <c r="A151" s="55">
        <v>3</v>
      </c>
      <c r="B151" s="87" t="s">
        <v>345</v>
      </c>
      <c r="C151" s="52" t="s">
        <v>53</v>
      </c>
      <c r="D151" s="53">
        <f t="shared" ref="D151:E151" si="35">D152+D163+D196+D215+D224+D252+D263</f>
        <v>5348182</v>
      </c>
      <c r="E151" s="53">
        <f t="shared" si="35"/>
        <v>6133752.1699999999</v>
      </c>
      <c r="F151" s="54">
        <f t="shared" si="31"/>
        <v>114.68854593953608</v>
      </c>
    </row>
    <row r="152" spans="1:6" ht="12.75" customHeight="1" x14ac:dyDescent="0.2">
      <c r="A152" s="55">
        <v>31</v>
      </c>
      <c r="B152" s="87" t="s">
        <v>346</v>
      </c>
      <c r="C152" s="52" t="s">
        <v>347</v>
      </c>
      <c r="D152" s="53">
        <f t="shared" ref="D152:E152" si="36">D153+D158+D159</f>
        <v>1497820</v>
      </c>
      <c r="E152" s="53">
        <f t="shared" si="36"/>
        <v>1009960.39</v>
      </c>
      <c r="F152" s="54">
        <f t="shared" si="31"/>
        <v>67.428689028054094</v>
      </c>
    </row>
    <row r="153" spans="1:6" ht="12.75" customHeight="1" x14ac:dyDescent="0.2">
      <c r="A153" s="55">
        <v>311</v>
      </c>
      <c r="B153" s="87" t="s">
        <v>348</v>
      </c>
      <c r="C153" s="52" t="s">
        <v>349</v>
      </c>
      <c r="D153" s="53">
        <f t="shared" ref="D153:E153" si="37">SUM(D154:D157)</f>
        <v>1225771</v>
      </c>
      <c r="E153" s="53">
        <f t="shared" si="37"/>
        <v>808667.42</v>
      </c>
      <c r="F153" s="54">
        <f t="shared" si="31"/>
        <v>65.97214487861109</v>
      </c>
    </row>
    <row r="154" spans="1:6" ht="12.75" customHeight="1" x14ac:dyDescent="0.2">
      <c r="A154" s="55">
        <v>3111</v>
      </c>
      <c r="B154" s="87" t="s">
        <v>350</v>
      </c>
      <c r="C154" s="52" t="s">
        <v>351</v>
      </c>
      <c r="D154" s="244">
        <v>1225771</v>
      </c>
      <c r="E154" s="244">
        <v>808667.42</v>
      </c>
      <c r="F154" s="54">
        <f t="shared" si="31"/>
        <v>65.97214487861109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69804</v>
      </c>
      <c r="E158" s="244">
        <v>58990.97</v>
      </c>
      <c r="F158" s="54">
        <f t="shared" si="31"/>
        <v>84.50944071972954</v>
      </c>
    </row>
    <row r="159" spans="1:6" ht="12.75" customHeight="1" x14ac:dyDescent="0.2">
      <c r="A159" s="55">
        <v>313</v>
      </c>
      <c r="B159" s="87" t="s">
        <v>360</v>
      </c>
      <c r="C159" s="52" t="s">
        <v>361</v>
      </c>
      <c r="D159" s="53">
        <f t="shared" ref="D159:E159" si="38">SUM(D160:D162)</f>
        <v>202245</v>
      </c>
      <c r="E159" s="53">
        <f t="shared" si="38"/>
        <v>142302</v>
      </c>
      <c r="F159" s="54">
        <f t="shared" si="31"/>
        <v>70.36119557961878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202245</v>
      </c>
      <c r="E161" s="244">
        <v>142302</v>
      </c>
      <c r="F161" s="54">
        <f t="shared" si="31"/>
        <v>70.36119557961878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1695531</v>
      </c>
      <c r="E163" s="53">
        <f t="shared" si="39"/>
        <v>2474074.3199999998</v>
      </c>
      <c r="F163" s="54">
        <f t="shared" si="31"/>
        <v>145.91737455699717</v>
      </c>
    </row>
    <row r="164" spans="1:6" ht="12.75" customHeight="1" x14ac:dyDescent="0.2">
      <c r="A164" s="55">
        <v>321</v>
      </c>
      <c r="B164" s="87" t="s">
        <v>369</v>
      </c>
      <c r="C164" s="52" t="s">
        <v>370</v>
      </c>
      <c r="D164" s="53">
        <f t="shared" ref="D164:E164" si="40">SUM(D165:D168)</f>
        <v>78091</v>
      </c>
      <c r="E164" s="53">
        <f t="shared" si="40"/>
        <v>73476.010000000009</v>
      </c>
      <c r="F164" s="54">
        <f t="shared" si="31"/>
        <v>94.090240872827863</v>
      </c>
    </row>
    <row r="165" spans="1:6" ht="12.75" customHeight="1" x14ac:dyDescent="0.2">
      <c r="A165" s="55">
        <v>3211</v>
      </c>
      <c r="B165" s="87" t="s">
        <v>371</v>
      </c>
      <c r="C165" s="52" t="s">
        <v>372</v>
      </c>
      <c r="D165" s="244">
        <v>14969</v>
      </c>
      <c r="E165" s="244">
        <v>22026.5</v>
      </c>
      <c r="F165" s="54">
        <f t="shared" si="31"/>
        <v>147.14743803861313</v>
      </c>
    </row>
    <row r="166" spans="1:6" ht="12.75" customHeight="1" x14ac:dyDescent="0.2">
      <c r="A166" s="55">
        <v>3212</v>
      </c>
      <c r="B166" s="87" t="s">
        <v>373</v>
      </c>
      <c r="C166" s="52" t="s">
        <v>374</v>
      </c>
      <c r="D166" s="244">
        <v>60535</v>
      </c>
      <c r="E166" s="244">
        <v>46218.26</v>
      </c>
      <c r="F166" s="54">
        <f t="shared" si="31"/>
        <v>76.349648963409606</v>
      </c>
    </row>
    <row r="167" spans="1:6" ht="12.75" customHeight="1" x14ac:dyDescent="0.2">
      <c r="A167" s="55">
        <v>3213</v>
      </c>
      <c r="B167" s="87" t="s">
        <v>375</v>
      </c>
      <c r="C167" s="52" t="s">
        <v>376</v>
      </c>
      <c r="D167" s="244">
        <v>2587</v>
      </c>
      <c r="E167" s="244">
        <v>5231.25</v>
      </c>
      <c r="F167" s="54">
        <f t="shared" si="31"/>
        <v>202.21298801700814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273090</v>
      </c>
      <c r="E169" s="53">
        <f t="shared" si="41"/>
        <v>295769.32999999996</v>
      </c>
      <c r="F169" s="54">
        <f t="shared" si="31"/>
        <v>108.30470907026985</v>
      </c>
    </row>
    <row r="170" spans="1:6" ht="12.75" customHeight="1" x14ac:dyDescent="0.2">
      <c r="A170" s="55">
        <v>3221</v>
      </c>
      <c r="B170" s="87" t="s">
        <v>381</v>
      </c>
      <c r="C170" s="52" t="s">
        <v>382</v>
      </c>
      <c r="D170" s="244">
        <v>31844</v>
      </c>
      <c r="E170" s="244">
        <v>26047.57</v>
      </c>
      <c r="F170" s="54">
        <f t="shared" si="31"/>
        <v>81.79741866599673</v>
      </c>
    </row>
    <row r="171" spans="1:6" ht="12.75" customHeight="1" x14ac:dyDescent="0.2">
      <c r="A171" s="55">
        <v>3222</v>
      </c>
      <c r="B171" s="87" t="s">
        <v>383</v>
      </c>
      <c r="C171" s="52" t="s">
        <v>384</v>
      </c>
      <c r="D171" s="244">
        <v>18560</v>
      </c>
      <c r="E171" s="244">
        <v>17543.740000000002</v>
      </c>
      <c r="F171" s="54">
        <f t="shared" si="31"/>
        <v>94.524461206896561</v>
      </c>
    </row>
    <row r="172" spans="1:6" ht="12.75" customHeight="1" x14ac:dyDescent="0.2">
      <c r="A172" s="55">
        <v>3223</v>
      </c>
      <c r="B172" s="87" t="s">
        <v>385</v>
      </c>
      <c r="C172" s="52" t="s">
        <v>386</v>
      </c>
      <c r="D172" s="244">
        <v>177934</v>
      </c>
      <c r="E172" s="244">
        <v>218424.04</v>
      </c>
      <c r="F172" s="54">
        <f t="shared" si="31"/>
        <v>122.75565097170862</v>
      </c>
    </row>
    <row r="173" spans="1:6" ht="12.75" customHeight="1" x14ac:dyDescent="0.2">
      <c r="A173" s="55">
        <v>3224</v>
      </c>
      <c r="B173" s="87" t="s">
        <v>387</v>
      </c>
      <c r="C173" s="52" t="s">
        <v>388</v>
      </c>
      <c r="D173" s="244">
        <v>1179</v>
      </c>
      <c r="E173" s="244">
        <v>24422.75</v>
      </c>
      <c r="F173" s="54">
        <f t="shared" si="31"/>
        <v>2071.4800678541137</v>
      </c>
    </row>
    <row r="174" spans="1:6" ht="12.75" customHeight="1" x14ac:dyDescent="0.2">
      <c r="A174" s="55">
        <v>3225</v>
      </c>
      <c r="B174" s="87" t="s">
        <v>389</v>
      </c>
      <c r="C174" s="52" t="s">
        <v>390</v>
      </c>
      <c r="D174" s="244">
        <v>43573</v>
      </c>
      <c r="E174" s="244">
        <v>9331.23</v>
      </c>
      <c r="F174" s="54">
        <f t="shared" si="31"/>
        <v>21.415165354692125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743657</v>
      </c>
      <c r="E177" s="53">
        <f t="shared" si="42"/>
        <v>1433246.52</v>
      </c>
      <c r="F177" s="54">
        <f t="shared" si="31"/>
        <v>192.72951374087785</v>
      </c>
    </row>
    <row r="178" spans="1:6" ht="12.75" customHeight="1" x14ac:dyDescent="0.2">
      <c r="A178" s="55">
        <v>3231</v>
      </c>
      <c r="B178" s="87" t="s">
        <v>397</v>
      </c>
      <c r="C178" s="52" t="s">
        <v>398</v>
      </c>
      <c r="D178" s="244">
        <v>45519</v>
      </c>
      <c r="E178" s="244">
        <v>50113.32</v>
      </c>
      <c r="F178" s="54">
        <f t="shared" si="31"/>
        <v>110.0931918539511</v>
      </c>
    </row>
    <row r="179" spans="1:6" ht="12.75" customHeight="1" x14ac:dyDescent="0.2">
      <c r="A179" s="55">
        <v>3232</v>
      </c>
      <c r="B179" s="87" t="s">
        <v>399</v>
      </c>
      <c r="C179" s="52" t="s">
        <v>400</v>
      </c>
      <c r="D179" s="244">
        <v>144163</v>
      </c>
      <c r="E179" s="244">
        <v>439148.03</v>
      </c>
      <c r="F179" s="54">
        <f t="shared" si="31"/>
        <v>304.61909782676554</v>
      </c>
    </row>
    <row r="180" spans="1:6" ht="12.75" customHeight="1" x14ac:dyDescent="0.2">
      <c r="A180" s="55">
        <v>3233</v>
      </c>
      <c r="B180" s="87" t="s">
        <v>401</v>
      </c>
      <c r="C180" s="52" t="s">
        <v>402</v>
      </c>
      <c r="D180" s="244">
        <v>127187</v>
      </c>
      <c r="E180" s="244">
        <v>179207.75</v>
      </c>
      <c r="F180" s="54">
        <f t="shared" si="31"/>
        <v>140.90099617099233</v>
      </c>
    </row>
    <row r="181" spans="1:6" ht="12.75" customHeight="1" x14ac:dyDescent="0.2">
      <c r="A181" s="55">
        <v>3234</v>
      </c>
      <c r="B181" s="87" t="s">
        <v>403</v>
      </c>
      <c r="C181" s="52" t="s">
        <v>404</v>
      </c>
      <c r="D181" s="244">
        <v>247265</v>
      </c>
      <c r="E181" s="244">
        <v>250284.37</v>
      </c>
      <c r="F181" s="54">
        <f t="shared" si="31"/>
        <v>101.22110690959092</v>
      </c>
    </row>
    <row r="182" spans="1:6" ht="12.75" customHeight="1" x14ac:dyDescent="0.2">
      <c r="A182" s="55">
        <v>3235</v>
      </c>
      <c r="B182" s="87" t="s">
        <v>405</v>
      </c>
      <c r="C182" s="52" t="s">
        <v>406</v>
      </c>
      <c r="D182" s="244"/>
      <c r="E182" s="244">
        <v>105133.93</v>
      </c>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179523</v>
      </c>
      <c r="E184" s="244">
        <v>398604.12</v>
      </c>
      <c r="F184" s="54">
        <f t="shared" si="31"/>
        <v>222.03512641834195</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c r="E186" s="244">
        <v>10755</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600693</v>
      </c>
      <c r="E188" s="53">
        <f t="shared" si="43"/>
        <v>671582.46</v>
      </c>
      <c r="F188" s="54">
        <f t="shared" si="31"/>
        <v>111.8012795221519</v>
      </c>
    </row>
    <row r="189" spans="1:6" ht="12.75" customHeight="1" x14ac:dyDescent="0.2">
      <c r="A189" s="55">
        <v>3291</v>
      </c>
      <c r="B189" s="234" t="s">
        <v>419</v>
      </c>
      <c r="C189" s="52" t="s">
        <v>420</v>
      </c>
      <c r="D189" s="244">
        <v>48972</v>
      </c>
      <c r="E189" s="244">
        <v>70202.14</v>
      </c>
      <c r="F189" s="54">
        <f t="shared" si="31"/>
        <v>143.35158866290942</v>
      </c>
    </row>
    <row r="190" spans="1:6" ht="12.75" customHeight="1" x14ac:dyDescent="0.2">
      <c r="A190" s="55">
        <v>3292</v>
      </c>
      <c r="B190" s="87" t="s">
        <v>421</v>
      </c>
      <c r="C190" s="52" t="s">
        <v>422</v>
      </c>
      <c r="D190" s="244">
        <v>66024</v>
      </c>
      <c r="E190" s="244">
        <v>56317.57</v>
      </c>
      <c r="F190" s="54">
        <f t="shared" si="31"/>
        <v>85.298633830122384</v>
      </c>
    </row>
    <row r="191" spans="1:6" ht="12.75" customHeight="1" x14ac:dyDescent="0.2">
      <c r="A191" s="55">
        <v>3293</v>
      </c>
      <c r="B191" s="87" t="s">
        <v>423</v>
      </c>
      <c r="C191" s="52" t="s">
        <v>424</v>
      </c>
      <c r="D191" s="244">
        <v>20955</v>
      </c>
      <c r="E191" s="244">
        <v>31266.880000000001</v>
      </c>
      <c r="F191" s="54">
        <f t="shared" si="31"/>
        <v>149.20963970412791</v>
      </c>
    </row>
    <row r="192" spans="1:6" ht="12.75" customHeight="1" x14ac:dyDescent="0.2">
      <c r="A192" s="55">
        <v>3294</v>
      </c>
      <c r="B192" s="87" t="s">
        <v>425</v>
      </c>
      <c r="C192" s="52" t="s">
        <v>426</v>
      </c>
      <c r="D192" s="244">
        <v>5120</v>
      </c>
      <c r="E192" s="244">
        <v>651</v>
      </c>
      <c r="F192" s="54">
        <f t="shared" si="31"/>
        <v>12.714843749999998</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459622</v>
      </c>
      <c r="E195" s="244">
        <v>513144.87</v>
      </c>
      <c r="F195" s="54">
        <f t="shared" si="31"/>
        <v>111.6449756539069</v>
      </c>
    </row>
    <row r="196" spans="1:6" ht="12.75" customHeight="1" x14ac:dyDescent="0.2">
      <c r="A196" s="55">
        <v>34</v>
      </c>
      <c r="B196" s="234" t="s">
        <v>433</v>
      </c>
      <c r="C196" s="52" t="s">
        <v>434</v>
      </c>
      <c r="D196" s="53">
        <f t="shared" ref="D196:E196" si="44">D197+D202+D210</f>
        <v>138612</v>
      </c>
      <c r="E196" s="53">
        <f t="shared" si="44"/>
        <v>113758.91</v>
      </c>
      <c r="F196" s="54">
        <f t="shared" si="31"/>
        <v>82.070030011831591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91947</v>
      </c>
      <c r="E202" s="53">
        <f t="shared" si="46"/>
        <v>83247.179999999993</v>
      </c>
      <c r="F202" s="54">
        <f t="shared" si="31"/>
        <v>90.538223106789772</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91947</v>
      </c>
      <c r="E205" s="244">
        <v>83247.179999999993</v>
      </c>
      <c r="F205" s="54">
        <f t="shared" si="31"/>
        <v>90.538223106789772</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46665</v>
      </c>
      <c r="E210" s="53">
        <f t="shared" si="47"/>
        <v>30511.730000000003</v>
      </c>
      <c r="F210" s="54">
        <f t="shared" si="31"/>
        <v>65.384613736204869</v>
      </c>
    </row>
    <row r="211" spans="1:6" ht="12.75" customHeight="1" x14ac:dyDescent="0.2">
      <c r="A211" s="55">
        <v>3431</v>
      </c>
      <c r="B211" s="234" t="s">
        <v>463</v>
      </c>
      <c r="C211" s="52" t="s">
        <v>464</v>
      </c>
      <c r="D211" s="244">
        <v>34745</v>
      </c>
      <c r="E211" s="244">
        <v>17922.330000000002</v>
      </c>
      <c r="F211" s="54">
        <f t="shared" si="31"/>
        <v>51.582472298172398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11920</v>
      </c>
      <c r="E214" s="244">
        <v>12589.4</v>
      </c>
      <c r="F214" s="54">
        <f t="shared" si="31"/>
        <v>105.61577181208052</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706278</v>
      </c>
      <c r="E224" s="53">
        <f t="shared" si="51"/>
        <v>1198055.9099999999</v>
      </c>
      <c r="F224" s="54">
        <f t="shared" ref="F224:F235" si="52">IF(D224&lt;&gt;0,IF(E224/D224&gt;=100,"&gt;&gt;100",E224/D224*100),"-")</f>
        <v>169.6295099096956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706278</v>
      </c>
      <c r="E240" s="53">
        <f t="shared" si="58"/>
        <v>1198055.9099999999</v>
      </c>
      <c r="F240" s="54">
        <f t="shared" ref="F240:F243" si="59">IF(D240&lt;&gt;0,IF(E240/D240&gt;=100,"&gt;&gt;100",E240/D240*100),"-")</f>
        <v>169.6295099096956</v>
      </c>
    </row>
    <row r="241" spans="1:6" ht="24" x14ac:dyDescent="0.2">
      <c r="A241" s="55">
        <v>3672</v>
      </c>
      <c r="B241" s="87" t="s">
        <v>523</v>
      </c>
      <c r="C241" s="52" t="s">
        <v>524</v>
      </c>
      <c r="D241" s="244">
        <v>693388</v>
      </c>
      <c r="E241" s="244">
        <v>1198055.9099999999</v>
      </c>
      <c r="F241" s="54">
        <f t="shared" si="59"/>
        <v>172.7829022134793</v>
      </c>
    </row>
    <row r="242" spans="1:6" ht="24" x14ac:dyDescent="0.2">
      <c r="A242" s="55">
        <v>3673</v>
      </c>
      <c r="B242" s="87" t="s">
        <v>525</v>
      </c>
      <c r="C242" s="52" t="s">
        <v>526</v>
      </c>
      <c r="D242" s="244">
        <v>12890</v>
      </c>
      <c r="E242" s="244"/>
      <c r="F242" s="54">
        <f t="shared" si="59"/>
        <v>0</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344120</v>
      </c>
      <c r="E252" s="53">
        <f t="shared" si="63"/>
        <v>344268.49</v>
      </c>
      <c r="F252" s="54">
        <f t="shared" ref="F252:F258" si="64">IF(D252&lt;&gt;0,IF(E252/D252&gt;=100,"&gt;&gt;100",E252/D252*100),"-")</f>
        <v>100.04315064512379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344120</v>
      </c>
      <c r="E259" s="53">
        <f t="shared" si="66"/>
        <v>344268.49</v>
      </c>
      <c r="F259" s="54">
        <f t="shared" ref="F259:F262" si="67">IF(D259&lt;&gt;0,IF(E259/D259&gt;=100,"&gt;&gt;100",E259/D259*100),"-")</f>
        <v>100.04315064512379</v>
      </c>
    </row>
    <row r="260" spans="1:6" ht="12.75" customHeight="1" x14ac:dyDescent="0.2">
      <c r="A260" s="55">
        <v>3721</v>
      </c>
      <c r="B260" s="87" t="s">
        <v>557</v>
      </c>
      <c r="C260" s="52" t="s">
        <v>558</v>
      </c>
      <c r="D260" s="244">
        <v>344120</v>
      </c>
      <c r="E260" s="244">
        <v>344268.49</v>
      </c>
      <c r="F260" s="54">
        <f t="shared" si="67"/>
        <v>100.04315064512379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965821</v>
      </c>
      <c r="E263" s="53">
        <f t="shared" si="68"/>
        <v>993634.14999999991</v>
      </c>
      <c r="F263" s="54">
        <f t="shared" ref="F263:F267" si="69">IF(D263&lt;&gt;0,IF(E263/D263&gt;=100,"&gt;&gt;100",E263/D263*100),"-")</f>
        <v>102.87974169126576</v>
      </c>
    </row>
    <row r="264" spans="1:6" ht="12.75" customHeight="1" x14ac:dyDescent="0.2">
      <c r="A264" s="55">
        <v>381</v>
      </c>
      <c r="B264" s="87" t="s">
        <v>565</v>
      </c>
      <c r="C264" s="52" t="s">
        <v>566</v>
      </c>
      <c r="D264" s="53">
        <f t="shared" ref="D264:E264" si="70">SUM(D265:D267)</f>
        <v>819485</v>
      </c>
      <c r="E264" s="53">
        <f t="shared" si="70"/>
        <v>548774.6</v>
      </c>
      <c r="F264" s="54">
        <f t="shared" si="69"/>
        <v>66.965789489740501</v>
      </c>
    </row>
    <row r="265" spans="1:6" ht="12.75" customHeight="1" x14ac:dyDescent="0.2">
      <c r="A265" s="55">
        <v>3811</v>
      </c>
      <c r="B265" s="87" t="s">
        <v>567</v>
      </c>
      <c r="C265" s="52" t="s">
        <v>568</v>
      </c>
      <c r="D265" s="244">
        <v>819485</v>
      </c>
      <c r="E265" s="244">
        <v>548774.6</v>
      </c>
      <c r="F265" s="54">
        <f t="shared" si="69"/>
        <v>66.965789489740501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146336</v>
      </c>
      <c r="E268" s="53">
        <f t="shared" si="71"/>
        <v>45500</v>
      </c>
      <c r="F268" s="54">
        <f t="shared" ref="F268:F272" si="72">IF(D268&lt;&gt;0,IF(E268/D268&gt;=100,"&gt;&gt;100",E268/D268*100),"-")</f>
        <v>31.092827465558713</v>
      </c>
    </row>
    <row r="269" spans="1:6" ht="12.75" customHeight="1" x14ac:dyDescent="0.2">
      <c r="A269" s="55">
        <v>3821</v>
      </c>
      <c r="B269" s="87" t="s">
        <v>575</v>
      </c>
      <c r="C269" s="52" t="s">
        <v>576</v>
      </c>
      <c r="D269" s="244">
        <v>146336</v>
      </c>
      <c r="E269" s="244">
        <v>45500</v>
      </c>
      <c r="F269" s="54">
        <f t="shared" si="72"/>
        <v>31.092827465558713</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399359.55</v>
      </c>
      <c r="F273" s="54" t="str">
        <f t="shared" ref="F273:F284" si="74">IF(D273&lt;&gt;0,IF(E273/D273&gt;=100,"&gt;&gt;100",E273/D273*100),"-")</f>
        <v>-</v>
      </c>
    </row>
    <row r="274" spans="1:6" ht="12.75" customHeight="1" x14ac:dyDescent="0.2">
      <c r="A274" s="55">
        <v>3831</v>
      </c>
      <c r="B274" s="87" t="s">
        <v>585</v>
      </c>
      <c r="C274" s="52" t="s">
        <v>586</v>
      </c>
      <c r="D274" s="244"/>
      <c r="E274" s="244">
        <v>399359.55</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5348182</v>
      </c>
      <c r="E289" s="53">
        <f t="shared" si="79"/>
        <v>6133752.1699999999</v>
      </c>
      <c r="F289" s="54">
        <f t="shared" si="76"/>
        <v>114.68854593953608</v>
      </c>
    </row>
    <row r="290" spans="1:6" ht="12.75" customHeight="1" x14ac:dyDescent="0.2">
      <c r="A290" s="55" t="s">
        <v>606</v>
      </c>
      <c r="B290" s="87" t="s">
        <v>617</v>
      </c>
      <c r="C290" s="52" t="s">
        <v>618</v>
      </c>
      <c r="D290" s="53">
        <f>IF(D6&gt;=D289,D6-D289,0)</f>
        <v>5005730</v>
      </c>
      <c r="E290" s="53">
        <f>IF(E6&gt;=E289,E6-E289,0)</f>
        <v>4302711.25</v>
      </c>
      <c r="F290" s="54">
        <f t="shared" si="76"/>
        <v>85.955719745172033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9079440</v>
      </c>
      <c r="E292" s="244">
        <v>15061102.33</v>
      </c>
      <c r="F292" s="54">
        <f t="shared" si="76"/>
        <v>165.88140160626648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78480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78480</v>
      </c>
      <c r="E311" s="53">
        <f t="shared" si="85"/>
        <v>0</v>
      </c>
      <c r="F311" s="54">
        <f t="shared" si="81"/>
        <v>0</v>
      </c>
    </row>
    <row r="312" spans="1:6" ht="12.75" customHeight="1" x14ac:dyDescent="0.2">
      <c r="A312" s="55">
        <v>721</v>
      </c>
      <c r="B312" s="87" t="s">
        <v>660</v>
      </c>
      <c r="C312" s="52" t="s">
        <v>661</v>
      </c>
      <c r="D312" s="53">
        <f t="shared" ref="D312:E312" si="86">SUM(D313:D316)</f>
        <v>14480</v>
      </c>
      <c r="E312" s="53">
        <f t="shared" si="86"/>
        <v>0</v>
      </c>
      <c r="F312" s="54">
        <f t="shared" si="81"/>
        <v>0</v>
      </c>
    </row>
    <row r="313" spans="1:6" ht="12.75" customHeight="1" x14ac:dyDescent="0.2">
      <c r="A313" s="55">
        <v>7211</v>
      </c>
      <c r="B313" s="87" t="s">
        <v>662</v>
      </c>
      <c r="C313" s="52" t="s">
        <v>663</v>
      </c>
      <c r="D313" s="244">
        <v>14480</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64000</v>
      </c>
      <c r="E326" s="53">
        <f t="shared" si="88"/>
        <v>0</v>
      </c>
      <c r="F326" s="54">
        <f t="shared" si="81"/>
        <v>0</v>
      </c>
    </row>
    <row r="327" spans="1:6" ht="12.75" customHeight="1" x14ac:dyDescent="0.2">
      <c r="A327" s="55">
        <v>7231</v>
      </c>
      <c r="B327" s="87" t="s">
        <v>690</v>
      </c>
      <c r="C327" s="52" t="s">
        <v>691</v>
      </c>
      <c r="D327" s="244">
        <v>64000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4212994</v>
      </c>
      <c r="E350" s="53">
        <f t="shared" si="95"/>
        <v>1442938</v>
      </c>
      <c r="F350" s="54">
        <f t="shared" si="81"/>
        <v>34.249704604373996</v>
      </c>
    </row>
    <row r="351" spans="1:6" ht="12.75" customHeight="1" x14ac:dyDescent="0.2">
      <c r="A351" s="55">
        <v>41</v>
      </c>
      <c r="B351" s="87" t="s">
        <v>738</v>
      </c>
      <c r="C351" s="52" t="s">
        <v>739</v>
      </c>
      <c r="D351" s="53">
        <f t="shared" ref="D351:E351" si="96">D352+D356</f>
        <v>322875</v>
      </c>
      <c r="E351" s="53">
        <f t="shared" si="96"/>
        <v>127625</v>
      </c>
      <c r="F351" s="54">
        <f t="shared" si="81"/>
        <v>39.527680991095629</v>
      </c>
    </row>
    <row r="352" spans="1:6" ht="12.75" customHeight="1" x14ac:dyDescent="0.2">
      <c r="A352" s="55">
        <v>411</v>
      </c>
      <c r="B352" s="87" t="s">
        <v>740</v>
      </c>
      <c r="C352" s="52" t="s">
        <v>741</v>
      </c>
      <c r="D352" s="53">
        <f t="shared" ref="D352:E352" si="97">SUM(D353:D355)</f>
        <v>0</v>
      </c>
      <c r="E352" s="53">
        <f t="shared" si="97"/>
        <v>8000</v>
      </c>
      <c r="F352" s="54" t="str">
        <f t="shared" si="81"/>
        <v>-</v>
      </c>
    </row>
    <row r="353" spans="1:6" ht="12.75" customHeight="1" x14ac:dyDescent="0.2">
      <c r="A353" s="55">
        <v>4111</v>
      </c>
      <c r="B353" s="87" t="s">
        <v>638</v>
      </c>
      <c r="C353" s="52" t="s">
        <v>742</v>
      </c>
      <c r="D353" s="244"/>
      <c r="E353" s="244">
        <v>8000</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322875</v>
      </c>
      <c r="E356" s="53">
        <f t="shared" si="98"/>
        <v>119625</v>
      </c>
      <c r="F356" s="54">
        <f t="shared" si="81"/>
        <v>37.049941927990709</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322875</v>
      </c>
      <c r="E362" s="244">
        <v>119625</v>
      </c>
      <c r="F362" s="54">
        <f t="shared" si="81"/>
        <v>37.049941927990709</v>
      </c>
    </row>
    <row r="363" spans="1:6" ht="24" x14ac:dyDescent="0.2">
      <c r="A363" s="55">
        <v>42</v>
      </c>
      <c r="B363" s="234" t="s">
        <v>754</v>
      </c>
      <c r="C363" s="52" t="s">
        <v>755</v>
      </c>
      <c r="D363" s="53">
        <f t="shared" ref="D363:E363" si="99">D364+D369+D378+D383+D388+D391</f>
        <v>3302576</v>
      </c>
      <c r="E363" s="53">
        <f t="shared" si="99"/>
        <v>997718</v>
      </c>
      <c r="F363" s="54">
        <f t="shared" si="81"/>
        <v>30.21029644737926</v>
      </c>
    </row>
    <row r="364" spans="1:6" ht="12.75" customHeight="1" x14ac:dyDescent="0.2">
      <c r="A364" s="55">
        <v>421</v>
      </c>
      <c r="B364" s="87" t="s">
        <v>756</v>
      </c>
      <c r="C364" s="52" t="s">
        <v>757</v>
      </c>
      <c r="D364" s="53">
        <f t="shared" ref="D364:E364" si="100">SUM(D365:D368)</f>
        <v>3146432</v>
      </c>
      <c r="E364" s="53">
        <f t="shared" si="100"/>
        <v>976743</v>
      </c>
      <c r="F364" s="54">
        <f t="shared" si="81"/>
        <v>31.042876502654437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2524694</v>
      </c>
      <c r="E366" s="244">
        <v>402343.08</v>
      </c>
      <c r="F366" s="54">
        <f t="shared" si="81"/>
        <v>15.93631069745482</v>
      </c>
    </row>
    <row r="367" spans="1:6" ht="12.75" customHeight="1" x14ac:dyDescent="0.2">
      <c r="A367" s="55">
        <v>4213</v>
      </c>
      <c r="B367" s="87" t="s">
        <v>666</v>
      </c>
      <c r="C367" s="52" t="s">
        <v>760</v>
      </c>
      <c r="D367" s="244"/>
      <c r="E367" s="244">
        <v>479055.43</v>
      </c>
      <c r="F367" s="54" t="str">
        <f t="shared" si="81"/>
        <v>-</v>
      </c>
    </row>
    <row r="368" spans="1:6" ht="12.75" customHeight="1" x14ac:dyDescent="0.2">
      <c r="A368" s="55">
        <v>4214</v>
      </c>
      <c r="B368" s="87" t="s">
        <v>668</v>
      </c>
      <c r="C368" s="52" t="s">
        <v>761</v>
      </c>
      <c r="D368" s="244">
        <v>621738</v>
      </c>
      <c r="E368" s="244">
        <v>95344.49</v>
      </c>
      <c r="F368" s="54">
        <f t="shared" si="81"/>
        <v>15.335155644338935</v>
      </c>
    </row>
    <row r="369" spans="1:6" ht="12.75" customHeight="1" x14ac:dyDescent="0.2">
      <c r="A369" s="55">
        <v>422</v>
      </c>
      <c r="B369" s="87" t="s">
        <v>762</v>
      </c>
      <c r="C369" s="52" t="s">
        <v>763</v>
      </c>
      <c r="D369" s="53">
        <f t="shared" ref="D369:E369" si="101">SUM(D370:D377)</f>
        <v>18644</v>
      </c>
      <c r="E369" s="53">
        <f t="shared" si="101"/>
        <v>20975</v>
      </c>
      <c r="F369" s="54">
        <f t="shared" si="81"/>
        <v>112.50268182793393</v>
      </c>
    </row>
    <row r="370" spans="1:6" ht="12.75" customHeight="1" x14ac:dyDescent="0.2">
      <c r="A370" s="55">
        <v>4221</v>
      </c>
      <c r="B370" s="87" t="s">
        <v>672</v>
      </c>
      <c r="C370" s="52" t="s">
        <v>764</v>
      </c>
      <c r="D370" s="244">
        <v>8379</v>
      </c>
      <c r="E370" s="244">
        <v>17075</v>
      </c>
      <c r="F370" s="54">
        <f t="shared" si="81"/>
        <v>203.78326769304215</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3900</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10265</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137500</v>
      </c>
      <c r="E378" s="53">
        <f t="shared" si="102"/>
        <v>0</v>
      </c>
      <c r="F378" s="54">
        <f t="shared" si="81"/>
        <v>0</v>
      </c>
    </row>
    <row r="379" spans="1:6" ht="12.75" customHeight="1" x14ac:dyDescent="0.2">
      <c r="A379" s="55">
        <v>4231</v>
      </c>
      <c r="B379" s="87" t="s">
        <v>690</v>
      </c>
      <c r="C379" s="52" t="s">
        <v>775</v>
      </c>
      <c r="D379" s="244">
        <v>137500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587543</v>
      </c>
      <c r="E402" s="53">
        <f t="shared" si="109"/>
        <v>317595</v>
      </c>
      <c r="F402" s="54">
        <f t="shared" si="81"/>
        <v>54.05476705534744</v>
      </c>
    </row>
    <row r="403" spans="1:6" ht="12.75" customHeight="1" x14ac:dyDescent="0.2">
      <c r="A403" s="55">
        <v>451</v>
      </c>
      <c r="B403" s="87" t="s">
        <v>809</v>
      </c>
      <c r="C403" s="52" t="s">
        <v>810</v>
      </c>
      <c r="D403" s="244">
        <v>587543</v>
      </c>
      <c r="E403" s="244">
        <v>317595</v>
      </c>
      <c r="F403" s="54">
        <f t="shared" si="81"/>
        <v>54.05476705534744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4134514</v>
      </c>
      <c r="E408" s="53">
        <f t="shared" si="111"/>
        <v>1442938</v>
      </c>
      <c r="F408" s="54">
        <f t="shared" si="81"/>
        <v>34.899821357479979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13498986</v>
      </c>
      <c r="E410" s="244">
        <v>15749678.310000001</v>
      </c>
      <c r="F410" s="54">
        <f t="shared" si="81"/>
        <v>116.67304721999119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10432392</v>
      </c>
      <c r="E412" s="53">
        <f>E6+E298</f>
        <v>10436463.42</v>
      </c>
      <c r="F412" s="54">
        <f t="shared" si="81"/>
        <v>100.03902671602063</v>
      </c>
    </row>
    <row r="413" spans="1:6" ht="12.75" customHeight="1" x14ac:dyDescent="0.2">
      <c r="A413" s="55" t="s">
        <v>606</v>
      </c>
      <c r="B413" s="87" t="s">
        <v>829</v>
      </c>
      <c r="C413" s="52" t="s">
        <v>830</v>
      </c>
      <c r="D413" s="53">
        <f t="shared" ref="D413:E413" si="112">D289+D350</f>
        <v>9561176</v>
      </c>
      <c r="E413" s="53">
        <f t="shared" si="112"/>
        <v>7576690.1699999999</v>
      </c>
      <c r="F413" s="54">
        <f t="shared" si="81"/>
        <v>79.244333228464782</v>
      </c>
    </row>
    <row r="414" spans="1:6" ht="12.75" customHeight="1" x14ac:dyDescent="0.2">
      <c r="A414" s="55" t="s">
        <v>606</v>
      </c>
      <c r="B414" s="87" t="s">
        <v>831</v>
      </c>
      <c r="C414" s="52" t="s">
        <v>832</v>
      </c>
      <c r="D414" s="53">
        <f t="shared" ref="D414:E414" si="113">IF(D412&gt;=D413,D412-D413,0)</f>
        <v>871216</v>
      </c>
      <c r="E414" s="53">
        <f t="shared" si="113"/>
        <v>2859773.25</v>
      </c>
      <c r="F414" s="54">
        <f t="shared" si="81"/>
        <v>328.25077248351732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4419546</v>
      </c>
      <c r="E417" s="53">
        <f t="shared" si="116"/>
        <v>688575.98000000045</v>
      </c>
      <c r="F417" s="54">
        <f t="shared" si="81"/>
        <v>15.58024240498912</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6049327</v>
      </c>
      <c r="E420" s="53">
        <f t="shared" si="118"/>
        <v>1225220</v>
      </c>
      <c r="F420" s="54">
        <f t="shared" ref="F420:F647" si="119">IF(D420&lt;&gt;0,IF(E420/D420&gt;=100,"&gt;&gt;100",E420/D420*100),"-")</f>
        <v>20.253823276539688</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6049327</v>
      </c>
      <c r="E484" s="53">
        <f t="shared" si="137"/>
        <v>1225220</v>
      </c>
      <c r="F484" s="54">
        <f t="shared" si="119"/>
        <v>20.253823276539688</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2049327</v>
      </c>
      <c r="E490" s="53">
        <f t="shared" si="139"/>
        <v>325220</v>
      </c>
      <c r="F490" s="54">
        <f t="shared" si="119"/>
        <v>15.869600117501989</v>
      </c>
    </row>
    <row r="491" spans="1:6" ht="12.75" customHeight="1" x14ac:dyDescent="0.2">
      <c r="A491" s="55">
        <v>8422</v>
      </c>
      <c r="B491" s="87" t="s">
        <v>986</v>
      </c>
      <c r="C491" s="52" t="s">
        <v>987</v>
      </c>
      <c r="D491" s="244"/>
      <c r="E491" s="244">
        <v>325220</v>
      </c>
      <c r="F491" s="54" t="str">
        <f t="shared" si="119"/>
        <v>-</v>
      </c>
    </row>
    <row r="492" spans="1:6" ht="12.75" customHeight="1" x14ac:dyDescent="0.2">
      <c r="A492" s="55">
        <v>8423</v>
      </c>
      <c r="B492" s="87" t="s">
        <v>988</v>
      </c>
      <c r="C492" s="52" t="s">
        <v>989</v>
      </c>
      <c r="D492" s="244">
        <v>2049327</v>
      </c>
      <c r="E492" s="244"/>
      <c r="F492" s="54">
        <f t="shared" si="119"/>
        <v>0</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4000000</v>
      </c>
      <c r="E495" s="53">
        <f t="shared" si="140"/>
        <v>900000</v>
      </c>
      <c r="F495" s="54">
        <f t="shared" si="119"/>
        <v>22.5</v>
      </c>
    </row>
    <row r="496" spans="1:6" ht="12.75" customHeight="1" x14ac:dyDescent="0.2">
      <c r="A496" s="55">
        <v>8443</v>
      </c>
      <c r="B496" s="87" t="s">
        <v>996</v>
      </c>
      <c r="C496" s="52" t="s">
        <v>997</v>
      </c>
      <c r="D496" s="244">
        <v>4000000</v>
      </c>
      <c r="E496" s="244">
        <v>900000</v>
      </c>
      <c r="F496" s="54">
        <f t="shared" si="119"/>
        <v>22.5</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4000839</v>
      </c>
      <c r="E528" s="53">
        <f t="shared" si="148"/>
        <v>4308613.7</v>
      </c>
      <c r="F528" s="54">
        <f t="shared" si="119"/>
        <v>107.69275394486006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4000839</v>
      </c>
      <c r="E593" s="53">
        <f t="shared" si="167"/>
        <v>4308613.7</v>
      </c>
      <c r="F593" s="54">
        <f t="shared" si="119"/>
        <v>107.69275394486006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208613.7</v>
      </c>
      <c r="F599" s="54" t="str">
        <f t="shared" si="119"/>
        <v>-</v>
      </c>
    </row>
    <row r="600" spans="1:6" ht="12.75" customHeight="1" x14ac:dyDescent="0.2">
      <c r="A600" s="55">
        <v>5422</v>
      </c>
      <c r="B600" s="87" t="s">
        <v>1195</v>
      </c>
      <c r="C600" s="52" t="s">
        <v>1196</v>
      </c>
      <c r="D600" s="244"/>
      <c r="E600" s="244">
        <v>208613.7</v>
      </c>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4000000</v>
      </c>
      <c r="E605" s="53">
        <f t="shared" si="171"/>
        <v>4100000</v>
      </c>
      <c r="F605" s="54">
        <f t="shared" si="119"/>
        <v>102.49999999999999</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v>4000000</v>
      </c>
      <c r="E607" s="244">
        <v>4100000</v>
      </c>
      <c r="F607" s="54">
        <f t="shared" si="119"/>
        <v>102.49999999999999</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839</v>
      </c>
      <c r="E617" s="53">
        <f t="shared" si="173"/>
        <v>0</v>
      </c>
      <c r="F617" s="54">
        <f t="shared" si="119"/>
        <v>0</v>
      </c>
    </row>
    <row r="618" spans="1:6" ht="12.75" customHeight="1" x14ac:dyDescent="0.2">
      <c r="A618" s="55">
        <v>5471</v>
      </c>
      <c r="B618" s="87" t="s">
        <v>1231</v>
      </c>
      <c r="C618" s="52" t="s">
        <v>1232</v>
      </c>
      <c r="D618" s="244">
        <v>839</v>
      </c>
      <c r="E618" s="244"/>
      <c r="F618" s="54">
        <f t="shared" si="119"/>
        <v>0</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2048488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3083393.7</v>
      </c>
      <c r="F636" s="54" t="str">
        <f t="shared" si="119"/>
        <v>-</v>
      </c>
    </row>
    <row r="637" spans="1:6" ht="12.75" customHeight="1" x14ac:dyDescent="0.2">
      <c r="A637" s="55">
        <v>92213</v>
      </c>
      <c r="B637" s="87" t="s">
        <v>1269</v>
      </c>
      <c r="C637" s="52" t="s">
        <v>1270</v>
      </c>
      <c r="D637" s="244">
        <v>4152304</v>
      </c>
      <c r="E637" s="244">
        <v>6200790.7999999998</v>
      </c>
      <c r="F637" s="54">
        <f t="shared" si="119"/>
        <v>149.33373857020104</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16481719</v>
      </c>
      <c r="E639" s="53">
        <f t="shared" si="180"/>
        <v>11661683.42</v>
      </c>
      <c r="F639" s="54">
        <f t="shared" si="119"/>
        <v>70.755261753946911</v>
      </c>
    </row>
    <row r="640" spans="1:6" ht="12.75" customHeight="1" x14ac:dyDescent="0.2">
      <c r="A640" s="55" t="s">
        <v>606</v>
      </c>
      <c r="B640" s="87" t="s">
        <v>1275</v>
      </c>
      <c r="C640" s="52" t="s">
        <v>1276</v>
      </c>
      <c r="D640" s="53">
        <f t="shared" ref="D640:E640" si="181">D413+D528</f>
        <v>13562015</v>
      </c>
      <c r="E640" s="53">
        <f t="shared" si="181"/>
        <v>11885303.870000001</v>
      </c>
      <c r="F640" s="54">
        <f t="shared" si="119"/>
        <v>87.636710842747206</v>
      </c>
    </row>
    <row r="641" spans="1:6" ht="12.75" customHeight="1" x14ac:dyDescent="0.2">
      <c r="A641" s="55" t="s">
        <v>606</v>
      </c>
      <c r="B641" s="87" t="s">
        <v>1277</v>
      </c>
      <c r="C641" s="52" t="s">
        <v>1278</v>
      </c>
      <c r="D641" s="53">
        <f t="shared" ref="D641:E641" si="182">IF(D639&gt;=D640,D639-D640,0)</f>
        <v>2919704</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223620.45000000112</v>
      </c>
      <c r="F642" s="54" t="str">
        <f t="shared" si="119"/>
        <v>-</v>
      </c>
    </row>
    <row r="643" spans="1:6" ht="24" x14ac:dyDescent="0.2">
      <c r="A643" s="62" t="s">
        <v>1281</v>
      </c>
      <c r="B643" s="87" t="s">
        <v>1282</v>
      </c>
      <c r="C643" s="63" t="s">
        <v>1281</v>
      </c>
      <c r="D643" s="53">
        <f t="shared" ref="D643:E643" si="184">IF(D416-D417+D637-D638&gt;=0,D416-D417+D637-D638,0)</f>
        <v>0</v>
      </c>
      <c r="E643" s="53">
        <f t="shared" si="184"/>
        <v>5512214.8199999994</v>
      </c>
      <c r="F643" s="54" t="str">
        <f t="shared" si="119"/>
        <v>-</v>
      </c>
    </row>
    <row r="644" spans="1:6" ht="24" x14ac:dyDescent="0.2">
      <c r="A644" s="62" t="s">
        <v>1283</v>
      </c>
      <c r="B644" s="87" t="s">
        <v>1284</v>
      </c>
      <c r="C644" s="63" t="s">
        <v>1283</v>
      </c>
      <c r="D644" s="53">
        <f t="shared" ref="D644:E644" si="185">IF(D417-D416+D638-D637&gt;=0,D417-D416+D638-D637,0)</f>
        <v>267242</v>
      </c>
      <c r="E644" s="53">
        <f t="shared" si="185"/>
        <v>0</v>
      </c>
      <c r="F644" s="54">
        <f t="shared" si="119"/>
        <v>0</v>
      </c>
    </row>
    <row r="645" spans="1:6" ht="24" x14ac:dyDescent="0.2">
      <c r="A645" s="55" t="s">
        <v>606</v>
      </c>
      <c r="B645" s="87" t="s">
        <v>1285</v>
      </c>
      <c r="C645" s="52" t="s">
        <v>1286</v>
      </c>
      <c r="D645" s="53">
        <f t="shared" ref="D645:E645" si="186">IF(D641+D643-D642-D644&gt;=0,D641+D643-D642-D644,0)</f>
        <v>2652462</v>
      </c>
      <c r="E645" s="53">
        <f t="shared" si="186"/>
        <v>5288594.3699999982</v>
      </c>
      <c r="F645" s="54">
        <f t="shared" si="119"/>
        <v>199.38435951203064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180120</v>
      </c>
      <c r="E649" s="244">
        <v>2966704.63</v>
      </c>
      <c r="F649" s="54">
        <f t="shared" ref="F649:F724" si="188">IF(D649&lt;&gt;0,IF(E649/D649&gt;=100,"&gt;&gt;100",E649/D649*100),"-")</f>
        <v>1647.071191427937</v>
      </c>
    </row>
    <row r="650" spans="1:6" ht="12.75" customHeight="1" x14ac:dyDescent="0.2">
      <c r="A650" s="55" t="s">
        <v>1294</v>
      </c>
      <c r="B650" s="87" t="s">
        <v>1295</v>
      </c>
      <c r="C650" s="52" t="s">
        <v>1294</v>
      </c>
      <c r="D650" s="244">
        <v>11336225</v>
      </c>
      <c r="E650" s="244">
        <v>13137669.210000001</v>
      </c>
      <c r="F650" s="54">
        <f t="shared" si="188"/>
        <v>115.89104141810877</v>
      </c>
    </row>
    <row r="651" spans="1:6" ht="12.75" customHeight="1" x14ac:dyDescent="0.2">
      <c r="A651" s="55" t="s">
        <v>1296</v>
      </c>
      <c r="B651" s="87" t="s">
        <v>1297</v>
      </c>
      <c r="C651" s="52" t="s">
        <v>1296</v>
      </c>
      <c r="D651" s="244">
        <v>8544340</v>
      </c>
      <c r="E651" s="244">
        <v>13517425.369999999</v>
      </c>
      <c r="F651" s="54">
        <f t="shared" si="188"/>
        <v>158.20327105428856</v>
      </c>
    </row>
    <row r="652" spans="1:6" ht="24" x14ac:dyDescent="0.2">
      <c r="A652" s="55">
        <v>11</v>
      </c>
      <c r="B652" s="87" t="s">
        <v>1298</v>
      </c>
      <c r="C652" s="52" t="s">
        <v>1299</v>
      </c>
      <c r="D652" s="53">
        <f t="shared" ref="D652:E652" si="189">+D649+D650-D651</f>
        <v>2972005</v>
      </c>
      <c r="E652" s="53">
        <f t="shared" si="189"/>
        <v>2586948.4700000007</v>
      </c>
      <c r="F652" s="54">
        <f t="shared" si="188"/>
        <v>87.043880141520646</v>
      </c>
    </row>
    <row r="653" spans="1:6" ht="24" x14ac:dyDescent="0.2">
      <c r="A653" s="55" t="s">
        <v>606</v>
      </c>
      <c r="B653" s="87" t="s">
        <v>1300</v>
      </c>
      <c r="C653" s="52" t="s">
        <v>1301</v>
      </c>
      <c r="D653" s="264">
        <v>18</v>
      </c>
      <c r="E653" s="264">
        <v>9</v>
      </c>
      <c r="F653" s="54">
        <f t="shared" si="188"/>
        <v>50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18</v>
      </c>
      <c r="E655" s="264">
        <v>9</v>
      </c>
      <c r="F655" s="54">
        <f t="shared" si="188"/>
        <v>50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4377683</v>
      </c>
      <c r="E661" s="244">
        <v>970496.01</v>
      </c>
      <c r="F661" s="54">
        <f t="shared" si="188"/>
        <v>22.16917054067186</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2960790</v>
      </c>
      <c r="E665" s="244">
        <v>370000</v>
      </c>
      <c r="F665" s="54">
        <f t="shared" si="188"/>
        <v>12.496664741504802</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317429.07</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1516</v>
      </c>
      <c r="E722" s="244">
        <v>4547.38</v>
      </c>
      <c r="F722" s="54">
        <f t="shared" si="188"/>
        <v>299.95910290237464</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48972</v>
      </c>
      <c r="E725" s="244">
        <v>70202.14</v>
      </c>
      <c r="F725" s="54">
        <f t="shared" ref="F725:F979" si="190">IF(D725&lt;&gt;0,IF(E725/D725&gt;=100,"&gt;&gt;100",E725/D725*100),"-")</f>
        <v>143.35158866290942</v>
      </c>
    </row>
    <row r="726" spans="1:6" ht="12.75" customHeight="1" x14ac:dyDescent="0.2">
      <c r="A726" s="55" t="s">
        <v>1429</v>
      </c>
      <c r="B726" s="87" t="s">
        <v>1430</v>
      </c>
      <c r="C726" s="52" t="s">
        <v>1429</v>
      </c>
      <c r="D726" s="244">
        <v>66024</v>
      </c>
      <c r="E726" s="244">
        <v>56317.57</v>
      </c>
      <c r="F726" s="54">
        <f t="shared" si="190"/>
        <v>85.298633830122384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91947</v>
      </c>
      <c r="E742" s="244">
        <v>83247.179999999993</v>
      </c>
      <c r="F742" s="54">
        <f t="shared" si="190"/>
        <v>90.538223106789772</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344120</v>
      </c>
      <c r="E816" s="312">
        <v>344268.49</v>
      </c>
      <c r="F816" s="54">
        <f t="shared" si="190"/>
        <v>100.04315064512379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819485</v>
      </c>
      <c r="E829" s="244">
        <v>548774.6</v>
      </c>
      <c r="F829" s="54">
        <f t="shared" si="190"/>
        <v>66.965789489740501</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v>839</v>
      </c>
      <c r="E968" s="244"/>
      <c r="F968" s="54">
        <f t="shared" si="190"/>
        <v>0</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E244" sqref="E24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50541961</v>
      </c>
      <c r="E6" s="231">
        <f t="shared" si="0"/>
        <v>49733550.109999999</v>
      </c>
      <c r="F6" s="232">
        <f t="shared" ref="F6:F260" si="1">IF(D6&gt;0,IF(E6/D6&gt;=100,"&gt;&gt;100",E6/D6*100),"-")</f>
        <v>98.400515385621858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39379694</v>
      </c>
      <c r="E7" s="106">
        <f t="shared" si="2"/>
        <v>38990171.43</v>
      </c>
      <c r="F7" s="95">
        <f t="shared" si="1"/>
        <v>99.010854248892841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7172670</v>
      </c>
      <c r="E8" s="106">
        <f>E9+E10-E11</f>
        <v>7180669.9900000002</v>
      </c>
      <c r="F8" s="95">
        <f t="shared" si="1"/>
        <v>100.11153433798015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6399467</v>
      </c>
      <c r="E9" s="249">
        <v>6407467.3499999996</v>
      </c>
      <c r="F9" s="95">
        <f t="shared" si="1"/>
        <v>100.12501588022877</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1341979</v>
      </c>
      <c r="E10" s="249">
        <v>1341978.99</v>
      </c>
      <c r="F10" s="95">
        <f t="shared" si="1"/>
        <v>99.999999254831849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568776</v>
      </c>
      <c r="E11" s="249">
        <v>568776.35</v>
      </c>
      <c r="F11" s="95">
        <f t="shared" si="1"/>
        <v>100.00006153564847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29787193</v>
      </c>
      <c r="E12" s="106">
        <f t="shared" si="3"/>
        <v>31297902.960000005</v>
      </c>
      <c r="F12" s="95">
        <f t="shared" si="1"/>
        <v>105.07167613947379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28973724</v>
      </c>
      <c r="E13" s="106">
        <f t="shared" si="4"/>
        <v>30627669.310000002</v>
      </c>
      <c r="F13" s="95">
        <f t="shared" si="1"/>
        <v>105.70843192266209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73500</v>
      </c>
      <c r="E14" s="249">
        <v>73500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1097801</v>
      </c>
      <c r="E15" s="249">
        <v>1097801.1299999999</v>
      </c>
      <c r="F15" s="95">
        <f t="shared" si="1"/>
        <v>100.00001184185474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14845840</v>
      </c>
      <c r="E16" s="249">
        <v>15143635.08</v>
      </c>
      <c r="F16" s="95">
        <f t="shared" si="1"/>
        <v>102.00591600071132</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20476434</v>
      </c>
      <c r="E17" s="249">
        <v>22341827.5</v>
      </c>
      <c r="F17" s="95">
        <f t="shared" si="1"/>
        <v>109.10995293418766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7519851</v>
      </c>
      <c r="E18" s="249">
        <v>8029094.4000000004</v>
      </c>
      <c r="F18" s="95">
        <f t="shared" si="1"/>
        <v>106.77198790241988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614469</v>
      </c>
      <c r="E19" s="106">
        <f t="shared" si="5"/>
        <v>524092.10000000009</v>
      </c>
      <c r="F19" s="95">
        <f t="shared" si="1"/>
        <v>85.291869890913958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663059</v>
      </c>
      <c r="E20" s="249">
        <v>680134.34</v>
      </c>
      <c r="F20" s="95">
        <f t="shared" si="1"/>
        <v>102.57523689445433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41009</v>
      </c>
      <c r="E21" s="249">
        <v>44909.14</v>
      </c>
      <c r="F21" s="95">
        <f t="shared" si="1"/>
        <v>109.51044892584554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838428</v>
      </c>
      <c r="E22" s="249">
        <v>838427.54</v>
      </c>
      <c r="F22" s="95">
        <f t="shared" si="1"/>
        <v>99.999945135420091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151489</v>
      </c>
      <c r="E26" s="249">
        <v>151488.75</v>
      </c>
      <c r="F26" s="95">
        <f t="shared" si="1"/>
        <v>99.999834971516094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1079516</v>
      </c>
      <c r="E28" s="249">
        <v>1190867.67</v>
      </c>
      <c r="F28" s="95">
        <f t="shared" si="1"/>
        <v>110.31496244613325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199000</v>
      </c>
      <c r="E29" s="106">
        <f t="shared" si="6"/>
        <v>146141.54999999999</v>
      </c>
      <c r="F29" s="95">
        <f t="shared" si="1"/>
        <v>73.437964824120598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342803</v>
      </c>
      <c r="E30" s="249">
        <v>342803.44</v>
      </c>
      <c r="F30" s="95">
        <f t="shared" si="1"/>
        <v>100.00012835360251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143803</v>
      </c>
      <c r="E34" s="249">
        <v>196661.89</v>
      </c>
      <c r="F34" s="95">
        <f t="shared" si="1"/>
        <v>136.75784927991768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12995</v>
      </c>
      <c r="E47" s="249">
        <v>12995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12995</v>
      </c>
      <c r="E50" s="249">
        <v>12995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513727</v>
      </c>
      <c r="E54" s="249">
        <v>523058.32</v>
      </c>
      <c r="F54" s="95">
        <f t="shared" si="1"/>
        <v>101.81639664646787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513727</v>
      </c>
      <c r="E55" s="249">
        <v>523058.32</v>
      </c>
      <c r="F55" s="95">
        <f t="shared" si="1"/>
        <v>101.81639664646787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2419831</v>
      </c>
      <c r="E56" s="106">
        <f t="shared" si="11"/>
        <v>511598.48</v>
      </c>
      <c r="F56" s="95">
        <f t="shared" si="1"/>
        <v>21.141909496985534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2419831</v>
      </c>
      <c r="E57" s="249">
        <v>511598.48</v>
      </c>
      <c r="F57" s="95">
        <f t="shared" si="1"/>
        <v>21.141909496985534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11162267</v>
      </c>
      <c r="E68" s="106">
        <f t="shared" si="13"/>
        <v>10743378.680000002</v>
      </c>
      <c r="F68" s="95">
        <f t="shared" si="1"/>
        <v>96.247282742833534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2972005</v>
      </c>
      <c r="E69" s="106">
        <f t="shared" si="14"/>
        <v>2586948.4699999997</v>
      </c>
      <c r="F69" s="95">
        <f t="shared" si="1"/>
        <v>87.043880141520617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2966705</v>
      </c>
      <c r="E70" s="106">
        <f t="shared" si="15"/>
        <v>2583137.4</v>
      </c>
      <c r="F70" s="95">
        <f t="shared" si="1"/>
        <v>87.07092211729848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2966705</v>
      </c>
      <c r="E72" s="249">
        <v>2583137.4</v>
      </c>
      <c r="F72" s="95">
        <f t="shared" si="1"/>
        <v>87.07092211729848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5300</v>
      </c>
      <c r="E76" s="249">
        <v>3811.07</v>
      </c>
      <c r="F76" s="95">
        <f t="shared" si="1"/>
        <v>71.906981132075472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5968619</v>
      </c>
      <c r="E134" s="106">
        <f t="shared" si="23"/>
        <v>5968619.4000000004</v>
      </c>
      <c r="F134" s="95">
        <f t="shared" si="1"/>
        <v>100.00000670171778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5968619</v>
      </c>
      <c r="E135" s="106">
        <f t="shared" si="24"/>
        <v>5968619.4000000004</v>
      </c>
      <c r="F135" s="95">
        <f t="shared" si="1"/>
        <v>100.00000670171778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5968619</v>
      </c>
      <c r="E138" s="249">
        <v>5968619.4000000004</v>
      </c>
      <c r="F138" s="95">
        <f t="shared" si="1"/>
        <v>100.00000670171778</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1752079</v>
      </c>
      <c r="E146" s="106">
        <f t="shared" si="26"/>
        <v>1718247.83</v>
      </c>
      <c r="F146" s="95">
        <f t="shared" si="1"/>
        <v>98.069084213668461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190405</v>
      </c>
      <c r="E147" s="249">
        <v>181919.09</v>
      </c>
      <c r="F147" s="95">
        <f t="shared" si="1"/>
        <v>95.543231532785384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1242334</v>
      </c>
      <c r="E158" s="249">
        <v>1242347.33</v>
      </c>
      <c r="F158" s="95">
        <f t="shared" si="1"/>
        <v>100.00107298037403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466469</v>
      </c>
      <c r="E159" s="249">
        <v>441109.96</v>
      </c>
      <c r="F159" s="95">
        <f t="shared" si="1"/>
        <v>94.563617303615032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8473</v>
      </c>
      <c r="E162" s="249">
        <v>8473.09</v>
      </c>
      <c r="F162" s="95">
        <f t="shared" si="1"/>
        <v>100.00106219756874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155602</v>
      </c>
      <c r="E163" s="249">
        <v>155601.64000000001</v>
      </c>
      <c r="F163" s="95">
        <f t="shared" si="1"/>
        <v>99.99976864050592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469564</v>
      </c>
      <c r="E164" s="106">
        <f t="shared" si="28"/>
        <v>469562.98000000004</v>
      </c>
      <c r="F164" s="95">
        <f t="shared" si="1"/>
        <v>99.99978277721462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458424</v>
      </c>
      <c r="E165" s="249">
        <v>458423.59</v>
      </c>
      <c r="F165" s="95">
        <f t="shared" si="1"/>
        <v>99.999910563146784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11140</v>
      </c>
      <c r="E166" s="249">
        <v>11139.39</v>
      </c>
      <c r="F166" s="95">
        <f t="shared" si="1"/>
        <v>99.994524236983835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50541961</v>
      </c>
      <c r="E175" s="106">
        <f t="shared" si="30"/>
        <v>49733550.109999992</v>
      </c>
      <c r="F175" s="95">
        <f t="shared" si="1"/>
        <v>98.400515385621844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7113514</v>
      </c>
      <c r="E176" s="106">
        <f t="shared" si="31"/>
        <v>3540583.05</v>
      </c>
      <c r="F176" s="95">
        <f t="shared" si="1"/>
        <v>49.772630657646836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319999</v>
      </c>
      <c r="E177" s="106">
        <f t="shared" si="32"/>
        <v>200205.49</v>
      </c>
      <c r="F177" s="95">
        <f t="shared" si="1"/>
        <v>62.564411138784806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120073</v>
      </c>
      <c r="E178" s="249">
        <v>66991.34</v>
      </c>
      <c r="F178" s="95">
        <f t="shared" si="1"/>
        <v>55.792176426007515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161423</v>
      </c>
      <c r="E179" s="249">
        <v>91512.72</v>
      </c>
      <c r="F179" s="95">
        <f t="shared" si="1"/>
        <v>56.691252175960059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414</v>
      </c>
      <c r="E180" s="106">
        <f t="shared" si="33"/>
        <v>525.70000000000005</v>
      </c>
      <c r="F180" s="95">
        <f t="shared" si="1"/>
        <v>126.98067632850243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414</v>
      </c>
      <c r="E183" s="249">
        <v>525.70000000000005</v>
      </c>
      <c r="F183" s="95">
        <f t="shared" si="1"/>
        <v>126.98067632850243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5139</v>
      </c>
      <c r="E186" s="249">
        <v>8305.73</v>
      </c>
      <c r="F186" s="95">
        <f t="shared" si="1"/>
        <v>161.62152169682818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32950</v>
      </c>
      <c r="E188" s="249">
        <v>32870</v>
      </c>
      <c r="F188" s="95">
        <f t="shared" si="1"/>
        <v>99.757207890743544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58369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6735146</v>
      </c>
      <c r="E206" s="106">
        <f t="shared" si="37"/>
        <v>3340377.5599999996</v>
      </c>
      <c r="F206" s="95">
        <f t="shared" si="1"/>
        <v>49.596216028576059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6735146</v>
      </c>
      <c r="E207" s="106">
        <f t="shared" si="38"/>
        <v>3340377.5599999996</v>
      </c>
      <c r="F207" s="95">
        <f t="shared" si="1"/>
        <v>49.596216028576059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2600000</v>
      </c>
      <c r="E208" s="249">
        <v>2391386.2999999998</v>
      </c>
      <c r="F208" s="95">
        <f t="shared" si="1"/>
        <v>91.976396153846153</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4000000</v>
      </c>
      <c r="E210" s="249">
        <v>800000</v>
      </c>
      <c r="F210" s="95">
        <f t="shared" si="1"/>
        <v>20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135146</v>
      </c>
      <c r="E217" s="249">
        <v>148991.26</v>
      </c>
      <c r="F217" s="95">
        <f t="shared" si="1"/>
        <v>110.24466872863424</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43428447</v>
      </c>
      <c r="E237" s="106">
        <f t="shared" si="41"/>
        <v>46192967.059999995</v>
      </c>
      <c r="F237" s="95">
        <f t="shared" si="1"/>
        <v>106.36568942932728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38597448</v>
      </c>
      <c r="E238" s="106">
        <f t="shared" si="42"/>
        <v>38655189.43</v>
      </c>
      <c r="F238" s="95">
        <f t="shared" si="1"/>
        <v>100.14959908748371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45348912</v>
      </c>
      <c r="E239" s="106">
        <f t="shared" si="43"/>
        <v>44959390.549999997</v>
      </c>
      <c r="F239" s="95">
        <f t="shared" si="1"/>
        <v>99.141056680698313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39038693</v>
      </c>
      <c r="E240" s="249">
        <v>38649171.149999999</v>
      </c>
      <c r="F240" s="95">
        <f t="shared" si="1"/>
        <v>99.002215955334364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6310219</v>
      </c>
      <c r="E241" s="249">
        <v>6310219.4000000004</v>
      </c>
      <c r="F241" s="95">
        <f t="shared" si="1"/>
        <v>100.00000633892421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6751464</v>
      </c>
      <c r="E242" s="106">
        <f t="shared" si="44"/>
        <v>6304201.1200000001</v>
      </c>
      <c r="F242" s="95">
        <f t="shared" si="1"/>
        <v>93.375320078726631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6751464</v>
      </c>
      <c r="E243" s="249">
        <v>6304201.1200000001</v>
      </c>
      <c r="F243" s="95">
        <f t="shared" si="1"/>
        <v>93.375320078726631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2652462</v>
      </c>
      <c r="E245" s="106">
        <f t="shared" si="45"/>
        <v>5288594.3699999992</v>
      </c>
      <c r="F245" s="95">
        <f t="shared" si="1"/>
        <v>199.3843595120307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17329202</v>
      </c>
      <c r="E246" s="106">
        <f t="shared" si="46"/>
        <v>21038272.68</v>
      </c>
      <c r="F246" s="95">
        <f t="shared" si="1"/>
        <v>121.40358615474618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11128411</v>
      </c>
      <c r="E247" s="249">
        <v>14837481.880000001</v>
      </c>
      <c r="F247" s="95">
        <f t="shared" si="1"/>
        <v>133.32974384213526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6200791</v>
      </c>
      <c r="E249" s="249">
        <v>6200790.7999999998</v>
      </c>
      <c r="F249" s="95">
        <f t="shared" si="1"/>
        <v>99.999996774605052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14676740</v>
      </c>
      <c r="E250" s="106">
        <f t="shared" si="47"/>
        <v>15749678.310000001</v>
      </c>
      <c r="F250" s="95">
        <f t="shared" si="1"/>
        <v>107.31046751526566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14676740</v>
      </c>
      <c r="E252" s="249">
        <v>15749678.310000001</v>
      </c>
      <c r="F252" s="95">
        <f t="shared" si="1"/>
        <v>107.31046751526566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1708974</v>
      </c>
      <c r="E255" s="249">
        <v>1779620.28</v>
      </c>
      <c r="F255" s="95">
        <f t="shared" si="1"/>
        <v>104.13384170853391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469563</v>
      </c>
      <c r="E256" s="249">
        <v>469562.98</v>
      </c>
      <c r="F256" s="95">
        <f t="shared" si="1"/>
        <v>99.999995740720621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16374827</v>
      </c>
      <c r="E259" s="106">
        <f t="shared" si="49"/>
        <v>16374827</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16374827</v>
      </c>
      <c r="E260" s="250">
        <v>16374827</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1907681</v>
      </c>
      <c r="E264" s="249">
        <v>1873849.47</v>
      </c>
      <c r="F264" s="95">
        <f t="shared" si="50"/>
        <v>98.226562512285852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469564</v>
      </c>
      <c r="E266" s="249">
        <v>469562.98</v>
      </c>
      <c r="F266" s="95">
        <f t="shared" si="50"/>
        <v>99.999782777214605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319999</v>
      </c>
      <c r="E287" s="249">
        <v>200205.49</v>
      </c>
      <c r="F287" s="95">
        <f t="shared" si="50"/>
        <v>62.564411138784806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58369</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6735146</v>
      </c>
      <c r="E293" s="249">
        <v>3340377.56</v>
      </c>
      <c r="F293" s="95">
        <f t="shared" si="50"/>
        <v>49.596216028576066</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300" verticalDpi="300"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1445826</v>
      </c>
      <c r="E5" s="81">
        <f t="shared" si="0"/>
        <v>2490858.8499999996</v>
      </c>
      <c r="F5" s="82">
        <f t="shared" ref="F5:F141" si="1">IF(D5&gt;0,IF(E5/D5&gt;=100,"&gt;&gt;100",E5/D5*100),"-")</f>
        <v>172.27929571054884</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646309</v>
      </c>
      <c r="E6" s="83">
        <f t="shared" si="2"/>
        <v>1166227.94</v>
      </c>
      <c r="F6" s="65">
        <f t="shared" si="1"/>
        <v>180.4443292604621</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643334</v>
      </c>
      <c r="E7" s="251">
        <v>1153638.54</v>
      </c>
      <c r="F7" s="65">
        <f t="shared" si="1"/>
        <v>179.321867023972</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2975</v>
      </c>
      <c r="E8" s="251">
        <v>12589.4</v>
      </c>
      <c r="F8" s="65">
        <f t="shared" si="1"/>
        <v>423.17310924369747</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798001</v>
      </c>
      <c r="E13" s="83">
        <f t="shared" si="4"/>
        <v>1324630.9099999999</v>
      </c>
      <c r="F13" s="65">
        <f t="shared" si="1"/>
        <v>165.99364035884665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798001</v>
      </c>
      <c r="E16" s="251">
        <v>1324630.9099999999</v>
      </c>
      <c r="F16" s="65">
        <f t="shared" si="1"/>
        <v>165.99364035884665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1516</v>
      </c>
      <c r="E19" s="251"/>
      <c r="F19" s="65">
        <f t="shared" si="1"/>
        <v>0</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153382</v>
      </c>
      <c r="E28" s="83">
        <f t="shared" si="6"/>
        <v>140089.99</v>
      </c>
      <c r="F28" s="65">
        <f t="shared" si="1"/>
        <v>91.334048323792885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153382</v>
      </c>
      <c r="E30" s="251">
        <v>140089.99</v>
      </c>
      <c r="F30" s="65">
        <f t="shared" si="1"/>
        <v>91.334048323792885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1471744</v>
      </c>
      <c r="E35" s="83">
        <f t="shared" si="7"/>
        <v>528540.80999999994</v>
      </c>
      <c r="F35" s="65">
        <f t="shared" si="1"/>
        <v>35.912550688163151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1055142</v>
      </c>
      <c r="E39" s="83">
        <f t="shared" si="9"/>
        <v>399359.55</v>
      </c>
      <c r="F39" s="65">
        <f t="shared" si="1"/>
        <v>37.848891428831379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1055142</v>
      </c>
      <c r="E40" s="313">
        <v>399359.55</v>
      </c>
      <c r="F40" s="65">
        <f t="shared" si="1"/>
        <v>37.848891428831379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264836</v>
      </c>
      <c r="E43" s="83">
        <f t="shared" si="10"/>
        <v>129181.26</v>
      </c>
      <c r="F43" s="65">
        <f t="shared" si="1"/>
        <v>48.777832318869038</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264836</v>
      </c>
      <c r="E48" s="251">
        <v>129181.26</v>
      </c>
      <c r="F48" s="65">
        <f t="shared" si="1"/>
        <v>48.777832318869038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151766</v>
      </c>
      <c r="E54" s="83">
        <f t="shared" si="12"/>
        <v>0</v>
      </c>
      <c r="F54" s="65">
        <f t="shared" si="1"/>
        <v>0</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151766</v>
      </c>
      <c r="E55" s="251"/>
      <c r="F55" s="65">
        <f t="shared" si="1"/>
        <v>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284194</v>
      </c>
      <c r="E75" s="83">
        <f t="shared" si="15"/>
        <v>53794.15</v>
      </c>
      <c r="F75" s="65">
        <f t="shared" si="1"/>
        <v>18.928671963517878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43573</v>
      </c>
      <c r="E76" s="251">
        <v>53794.15</v>
      </c>
      <c r="F76" s="65">
        <f t="shared" si="1"/>
        <v>123.45753103986414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239456</v>
      </c>
      <c r="E80" s="251"/>
      <c r="F80" s="65">
        <f t="shared" si="1"/>
        <v>0</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1165</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1956277</v>
      </c>
      <c r="E82" s="83">
        <f t="shared" si="16"/>
        <v>2453977.08</v>
      </c>
      <c r="F82" s="65">
        <f t="shared" si="1"/>
        <v>125.44118649864002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14480</v>
      </c>
      <c r="E83" s="251"/>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1695129</v>
      </c>
      <c r="E84" s="251">
        <v>2362940.39</v>
      </c>
      <c r="F84" s="65">
        <f t="shared" si="1"/>
        <v>139.39590379257271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16806</v>
      </c>
      <c r="E85" s="251">
        <v>4728.1400000000003</v>
      </c>
      <c r="F85" s="65">
        <f t="shared" si="1"/>
        <v>28.13364274663811</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174178</v>
      </c>
      <c r="E86" s="251">
        <v>86308.55</v>
      </c>
      <c r="F86" s="65">
        <f t="shared" si="1"/>
        <v>49.551923893947574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55684</v>
      </c>
      <c r="E88" s="251"/>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2713181</v>
      </c>
      <c r="E107" s="83">
        <f t="shared" si="21"/>
        <v>471474.14</v>
      </c>
      <c r="F107" s="65">
        <f t="shared" si="1"/>
        <v>17.377172403905234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2280641</v>
      </c>
      <c r="E108" s="251">
        <v>436474.14</v>
      </c>
      <c r="F108" s="65">
        <f t="shared" si="1"/>
        <v>19.138222105101153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432540</v>
      </c>
      <c r="E113" s="251">
        <v>35000</v>
      </c>
      <c r="F113" s="65">
        <f t="shared" si="1"/>
        <v>8.0917371803763807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484223</v>
      </c>
      <c r="E114" s="83">
        <f t="shared" si="22"/>
        <v>141867.9</v>
      </c>
      <c r="F114" s="65">
        <f t="shared" si="1"/>
        <v>29.298050691520228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421423</v>
      </c>
      <c r="E115" s="83">
        <f t="shared" si="23"/>
        <v>55467.9</v>
      </c>
      <c r="F115" s="65">
        <f t="shared" si="1"/>
        <v>13.162048583015165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350847</v>
      </c>
      <c r="E116" s="251"/>
      <c r="F116" s="65">
        <f t="shared" si="1"/>
        <v>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70576</v>
      </c>
      <c r="E117" s="251">
        <v>55467.9</v>
      </c>
      <c r="F117" s="65">
        <f t="shared" si="1"/>
        <v>78.593147812287469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9800</v>
      </c>
      <c r="E121" s="251">
        <v>10000</v>
      </c>
      <c r="F121" s="65">
        <f t="shared" si="1"/>
        <v>102.04081632653062</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53000</v>
      </c>
      <c r="E122" s="83">
        <f t="shared" si="25"/>
        <v>76400</v>
      </c>
      <c r="F122" s="65">
        <f t="shared" si="1"/>
        <v>144.15094339622641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53000</v>
      </c>
      <c r="E124" s="251">
        <v>76400</v>
      </c>
      <c r="F124" s="65">
        <f t="shared" si="1"/>
        <v>144.15094339622641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346071</v>
      </c>
      <c r="E129" s="83">
        <f t="shared" si="26"/>
        <v>98031.34</v>
      </c>
      <c r="F129" s="65">
        <f t="shared" si="1"/>
        <v>28.326944470932265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10140</v>
      </c>
      <c r="E135" s="251">
        <v>48000</v>
      </c>
      <c r="F135" s="65">
        <f t="shared" si="1"/>
        <v>473.37278106508876</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335931</v>
      </c>
      <c r="E138" s="251">
        <v>50031.34</v>
      </c>
      <c r="F138" s="65">
        <f t="shared" si="1"/>
        <v>14.893338215288257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8854898</v>
      </c>
      <c r="E141" s="108">
        <f t="shared" si="28"/>
        <v>6378634.2599999998</v>
      </c>
      <c r="F141" s="84">
        <f t="shared" si="1"/>
        <v>72.035095830578726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300" verticalDpi="300"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8000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8000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8000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8000</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300" verticalDpi="300"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8"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7113514.3600000003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8835837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6500899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994220.81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2426047.1800000002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81213.58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1204924.1399999999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1794493.29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1434938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900000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900000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12408768.309999999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6605097.9199999999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1047302.46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2480362.5499999998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81101.98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1201757.6399999999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1794573.29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1495056.69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4308613.7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4308613.7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3540583.0500000007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3540583.05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200205.48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158504.04999999999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158504.04999999999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525.70000000000005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525.70000000000005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8305.73</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8305.73</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32870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32870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3340377.57</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3340377.57</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300" verticalDpi="300"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33021</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Provjera</v>
      </c>
      <c r="C239" s="120" t="s">
        <v>3242</v>
      </c>
      <c r="D239" s="125"/>
      <c r="E239" s="73">
        <f t="shared" si="20"/>
        <v>0</v>
      </c>
      <c r="F239" s="73">
        <f t="shared" si="21"/>
        <v>1</v>
      </c>
      <c r="G239" s="73"/>
      <c r="H239" s="73"/>
      <c r="I239" s="73"/>
      <c r="J239" s="73"/>
      <c r="K239" s="73"/>
      <c r="L239" s="73">
        <f>IF(AND('PR-RAS'!D492&gt;0,'PR-RAS'!D881=0),1,0)</f>
        <v>1</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Provjera</v>
      </c>
      <c r="C264" s="120" t="s">
        <v>3267</v>
      </c>
      <c r="D264" s="125"/>
      <c r="E264" s="73">
        <f t="shared" si="20"/>
        <v>0</v>
      </c>
      <c r="F264" s="73">
        <f t="shared" si="21"/>
        <v>1</v>
      </c>
      <c r="G264" s="73"/>
      <c r="H264" s="73"/>
      <c r="I264" s="73"/>
      <c r="J264" s="73"/>
      <c r="K264" s="73"/>
      <c r="L264" s="73">
        <f>IF(AND('PR-RAS'!D607&gt;0,'PR-RAS'!D956=0),1,0)</f>
        <v>1</v>
      </c>
      <c r="M264" s="73">
        <f>IF(AND('PR-RAS'!E607&gt;0,'PR-RAS'!E956=0),1,0)</f>
        <v>1</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69" t="s">
        <v>3386</v>
      </c>
      <c r="B48" s="386" t="s">
        <v>3387</v>
      </c>
      <c r="C48" s="385"/>
      <c r="D48" s="4"/>
      <c r="E48" s="4"/>
      <c r="F48" s="4"/>
      <c r="G48" s="4"/>
      <c r="H48" s="4"/>
      <c r="I48" s="4"/>
      <c r="J48" s="4"/>
      <c r="K48" s="4"/>
      <c r="L48" s="4"/>
      <c r="M48" s="4"/>
      <c r="N48" s="4"/>
      <c r="O48" s="4"/>
      <c r="P48" s="4"/>
      <c r="Q48" s="4"/>
    </row>
    <row r="49" spans="1:17" ht="34.5" customHeight="1" x14ac:dyDescent="0.2">
      <c r="A49" s="269" t="s">
        <v>3388</v>
      </c>
      <c r="B49" s="384" t="s">
        <v>3389</v>
      </c>
      <c r="C49" s="385"/>
      <c r="D49" s="4"/>
      <c r="E49" s="4"/>
      <c r="F49" s="4"/>
      <c r="G49" s="4"/>
      <c r="H49" s="4"/>
      <c r="I49" s="4"/>
      <c r="J49" s="4"/>
      <c r="K49" s="4"/>
      <c r="L49" s="4"/>
      <c r="M49" s="4"/>
      <c r="N49" s="4"/>
      <c r="O49" s="4"/>
      <c r="P49" s="4"/>
      <c r="Q49" s="4"/>
    </row>
    <row r="50" spans="1:17" ht="34.5" customHeight="1" x14ac:dyDescent="0.2">
      <c r="A50" s="269" t="s">
        <v>3390</v>
      </c>
      <c r="B50" s="384" t="s">
        <v>3391</v>
      </c>
      <c r="C50" s="385"/>
      <c r="D50" s="4"/>
      <c r="E50" s="4"/>
      <c r="F50" s="4"/>
      <c r="G50" s="4"/>
      <c r="H50" s="4"/>
      <c r="I50" s="4"/>
      <c r="J50" s="4"/>
      <c r="K50" s="4"/>
      <c r="L50" s="4"/>
      <c r="M50" s="4"/>
      <c r="N50" s="4"/>
      <c r="O50" s="4"/>
      <c r="P50" s="4"/>
      <c r="Q50" s="4"/>
    </row>
    <row r="51" spans="1:17" ht="31.5" customHeight="1" x14ac:dyDescent="0.2">
      <c r="A51" s="311"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cp:lastModifiedBy>
  <cp:lastPrinted>2023-02-15T12:36:09Z</cp:lastPrinted>
  <dcterms:created xsi:type="dcterms:W3CDTF">2022-04-01T05:14:30Z</dcterms:created>
  <dcterms:modified xsi:type="dcterms:W3CDTF">2023-02-15T12:44:10Z</dcterms:modified>
</cp:coreProperties>
</file>